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mverber\Downloads\"/>
    </mc:Choice>
  </mc:AlternateContent>
  <xr:revisionPtr revIDLastSave="0" documentId="8_{42209970-B116-42DC-BDF4-883EFE646013}" xr6:coauthVersionLast="47" xr6:coauthVersionMax="47" xr10:uidLastSave="{00000000-0000-0000-0000-000000000000}"/>
  <bookViews>
    <workbookView xWindow="-110" yWindow="-110" windowWidth="19420" windowHeight="10420" firstSheet="1" activeTab="1" xr2:uid="{4C5451B2-C257-40C5-A448-8B824B10C6DE}"/>
  </bookViews>
  <sheets>
    <sheet name="Index" sheetId="7" r:id="rId1"/>
    <sheet name="Formatted ranking table" sheetId="8" r:id="rId2"/>
    <sheet name="Methodology" sheetId="4" r:id="rId3"/>
    <sheet name="Annex - IPSOS data" sheetId="6" r:id="rId4"/>
    <sheet name="Annex - IPSOS imputation" sheetId="5" r:id="rId5"/>
    <sheet name="Sheet1" sheetId="9" r:id="rId6"/>
  </sheets>
  <definedNames>
    <definedName name="_xlnm._FilterDatabase" localSheetId="0" hidden="1">Index!$A$2:$H$34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7" l="1"/>
  <c r="D34" i="7" s="1"/>
  <c r="F22" i="7"/>
  <c r="D22" i="7" s="1"/>
  <c r="F32" i="7"/>
  <c r="D32" i="7" s="1"/>
  <c r="F31" i="7"/>
  <c r="D31" i="7" s="1"/>
  <c r="F33" i="7"/>
  <c r="D33" i="7" s="1"/>
  <c r="F25" i="7"/>
  <c r="D25" i="7" s="1"/>
  <c r="F29" i="7"/>
  <c r="D29" i="7" s="1"/>
  <c r="F30" i="7"/>
  <c r="D30" i="7" s="1"/>
  <c r="F28" i="7"/>
  <c r="D28" i="7" s="1"/>
  <c r="F21" i="7"/>
  <c r="D21" i="7" s="1"/>
  <c r="F24" i="7"/>
  <c r="D24" i="7" s="1"/>
  <c r="F27" i="7"/>
  <c r="D27" i="7" s="1"/>
  <c r="F26" i="7"/>
  <c r="D26" i="7" s="1"/>
  <c r="F19" i="7"/>
  <c r="D19" i="7" s="1"/>
  <c r="F23" i="7"/>
  <c r="D23" i="7" s="1"/>
  <c r="F15" i="7"/>
  <c r="D15" i="7" s="1"/>
  <c r="F20" i="7"/>
  <c r="D20" i="7" s="1"/>
  <c r="F11" i="7"/>
  <c r="D11" i="7" s="1"/>
  <c r="F14" i="7"/>
  <c r="D14" i="7" s="1"/>
  <c r="F18" i="7"/>
  <c r="D18" i="7" s="1"/>
  <c r="F17" i="7"/>
  <c r="D17" i="7" s="1"/>
  <c r="F16" i="7"/>
  <c r="D16" i="7" s="1"/>
  <c r="F13" i="7"/>
  <c r="D13" i="7" s="1"/>
  <c r="F10" i="7"/>
  <c r="D10" i="7" s="1"/>
  <c r="F12" i="7"/>
  <c r="D12" i="7" s="1"/>
  <c r="F9" i="7"/>
  <c r="D9" i="7" s="1"/>
  <c r="F8" i="7"/>
  <c r="D8" i="7" s="1"/>
  <c r="F7" i="7"/>
  <c r="D7" i="7" s="1"/>
  <c r="F6" i="7"/>
  <c r="D6" i="7" s="1"/>
  <c r="F5" i="7"/>
  <c r="D5" i="7" s="1"/>
  <c r="C5" i="7" s="1"/>
  <c r="F4" i="7"/>
  <c r="D4" i="7" s="1"/>
  <c r="F3" i="7"/>
  <c r="D3" i="7" s="1"/>
  <c r="F37" i="6"/>
  <c r="F36" i="6"/>
  <c r="F35" i="6"/>
  <c r="F34" i="6"/>
  <c r="F33" i="6"/>
  <c r="F32" i="6"/>
  <c r="F31" i="6"/>
  <c r="F30" i="6"/>
  <c r="F29" i="6"/>
  <c r="F28" i="6"/>
  <c r="F27" i="6"/>
  <c r="F26" i="6"/>
  <c r="F25" i="6"/>
  <c r="F24" i="6"/>
  <c r="F23" i="6"/>
  <c r="F22" i="6"/>
  <c r="F21" i="6"/>
  <c r="F20" i="6"/>
  <c r="F19" i="6"/>
  <c r="F18" i="6"/>
  <c r="F17" i="6"/>
  <c r="F16" i="6"/>
  <c r="F15" i="6"/>
  <c r="F14" i="6"/>
  <c r="F13" i="6"/>
  <c r="F12" i="6"/>
  <c r="F11" i="6"/>
  <c r="F10" i="6"/>
  <c r="F9" i="6"/>
  <c r="F8" i="6"/>
  <c r="F7" i="6"/>
  <c r="F6" i="6"/>
  <c r="F5" i="6"/>
  <c r="F4" i="6"/>
  <c r="F3" i="6"/>
  <c r="D33" i="5"/>
  <c r="D32" i="5"/>
  <c r="D31" i="5"/>
  <c r="D30" i="5"/>
  <c r="D29" i="5"/>
  <c r="D28" i="5"/>
  <c r="D27" i="5"/>
  <c r="D26" i="5"/>
  <c r="D25" i="5"/>
  <c r="D24" i="5"/>
  <c r="D23" i="5"/>
  <c r="D22" i="5"/>
  <c r="D21" i="5"/>
  <c r="D20" i="5"/>
  <c r="D19" i="5"/>
  <c r="D18" i="5"/>
  <c r="D17" i="5"/>
  <c r="D16" i="5"/>
  <c r="D15" i="5"/>
  <c r="D14" i="5"/>
  <c r="D13" i="5"/>
  <c r="D12" i="5"/>
  <c r="D11" i="5"/>
  <c r="D10" i="5"/>
  <c r="D9" i="5"/>
  <c r="D8" i="5"/>
  <c r="D7" i="5"/>
  <c r="D6" i="5"/>
  <c r="D5" i="5"/>
  <c r="D4" i="5"/>
  <c r="D3" i="5"/>
  <c r="D2" i="5"/>
  <c r="C9" i="7" l="1"/>
  <c r="C11" i="7"/>
  <c r="C21" i="7"/>
  <c r="C22" i="7"/>
  <c r="C6" i="7"/>
  <c r="C12" i="7"/>
  <c r="C17" i="7"/>
  <c r="C20" i="7"/>
  <c r="C26" i="7"/>
  <c r="C28" i="7"/>
  <c r="C33" i="7"/>
  <c r="C34" i="7"/>
  <c r="C3" i="7"/>
  <c r="B17" i="7" s="1"/>
  <c r="C7" i="7"/>
  <c r="C10" i="7"/>
  <c r="C18" i="7"/>
  <c r="B18" i="7" s="1"/>
  <c r="C15" i="7"/>
  <c r="C27" i="7"/>
  <c r="C30" i="7"/>
  <c r="C31" i="7"/>
  <c r="B31" i="7" s="1"/>
  <c r="C16" i="7"/>
  <c r="C19" i="7"/>
  <c r="C25" i="7"/>
  <c r="C4" i="7"/>
  <c r="B8" i="7" s="1"/>
  <c r="C8" i="7"/>
  <c r="C13" i="7"/>
  <c r="C14" i="7"/>
  <c r="C23" i="7"/>
  <c r="B23" i="7" s="1"/>
  <c r="C24" i="7"/>
  <c r="C29" i="7"/>
  <c r="C32" i="7"/>
  <c r="B21" i="7" l="1"/>
  <c r="B11" i="7"/>
  <c r="B32" i="7"/>
  <c r="B24" i="7"/>
  <c r="B14" i="7"/>
  <c r="B6" i="7"/>
  <c r="B27" i="7"/>
  <c r="B7" i="7"/>
  <c r="B33" i="7"/>
  <c r="B26" i="7"/>
  <c r="B34" i="7"/>
  <c r="B25" i="7"/>
  <c r="B19" i="7"/>
  <c r="B16" i="7"/>
  <c r="B5" i="7"/>
  <c r="B29" i="7"/>
  <c r="B13" i="7"/>
  <c r="B12" i="7"/>
  <c r="B22" i="7"/>
  <c r="B9" i="7"/>
  <c r="B4" i="7"/>
  <c r="B30" i="7"/>
  <c r="B15" i="7"/>
  <c r="B10" i="7"/>
  <c r="B3" i="7"/>
  <c r="B28" i="7"/>
  <c r="B20" i="7"/>
</calcChain>
</file>

<file path=xl/sharedStrings.xml><?xml version="1.0" encoding="utf-8"?>
<sst xmlns="http://schemas.openxmlformats.org/spreadsheetml/2006/main" count="166" uniqueCount="82">
  <si>
    <t>Brazil</t>
  </si>
  <si>
    <t>Mexico</t>
  </si>
  <si>
    <t>Cameroon</t>
  </si>
  <si>
    <t>Ghana</t>
  </si>
  <si>
    <t>Iran (Islamic Republic of)</t>
  </si>
  <si>
    <t>Senegal</t>
  </si>
  <si>
    <t>Morocco</t>
  </si>
  <si>
    <t>Ecuador</t>
  </si>
  <si>
    <t>Argentina</t>
  </si>
  <si>
    <t>Tunisia</t>
  </si>
  <si>
    <t>France</t>
  </si>
  <si>
    <t>United States</t>
  </si>
  <si>
    <t>Spain</t>
  </si>
  <si>
    <t>Japan</t>
  </si>
  <si>
    <t>England</t>
  </si>
  <si>
    <t>Portugal</t>
  </si>
  <si>
    <t>Costa Rica</t>
  </si>
  <si>
    <t>Poland</t>
  </si>
  <si>
    <t>Serbia</t>
  </si>
  <si>
    <t>Germany</t>
  </si>
  <si>
    <t>Uruguay</t>
  </si>
  <si>
    <t>Korea (Republic of)</t>
  </si>
  <si>
    <t>Croatia</t>
  </si>
  <si>
    <t>Netherlands</t>
  </si>
  <si>
    <t>Canada</t>
  </si>
  <si>
    <t>Saudi Arabia</t>
  </si>
  <si>
    <t>Belgium</t>
  </si>
  <si>
    <t>Australia</t>
  </si>
  <si>
    <t>Qatar</t>
  </si>
  <si>
    <t>Wales</t>
  </si>
  <si>
    <t>Denmark</t>
  </si>
  <si>
    <t>Switzerland</t>
  </si>
  <si>
    <t xml:space="preserve">Country </t>
  </si>
  <si>
    <t>Income</t>
  </si>
  <si>
    <t>Population</t>
  </si>
  <si>
    <t>Football passion</t>
  </si>
  <si>
    <t>https://data.worldbank.org/indicator/NY.GDP.PCAP.PP.CD</t>
  </si>
  <si>
    <t>https://data.worldbank.org/indicator/SP.POP.TOTL</t>
  </si>
  <si>
    <t>METHODOLOGICAL NOTES</t>
  </si>
  <si>
    <t>Data Sources</t>
  </si>
  <si>
    <t>GDP per capita (PPP)</t>
  </si>
  <si>
    <t>Inverse GDP per capita (PPP)</t>
  </si>
  <si>
    <t>Rank</t>
  </si>
  <si>
    <t>Utility (adjusted)</t>
  </si>
  <si>
    <t>Utility</t>
  </si>
  <si>
    <t>Dean Karlan's original analysis uses results from the Human Development Index as a measure of the average level of poverty in each country. We instead use GDP per capita (PPP) data, retrieved from the World Bank.</t>
  </si>
  <si>
    <t>Country</t>
  </si>
  <si>
    <t>Football passion (Google Trends)</t>
  </si>
  <si>
    <t>Football passion (IPSOS)</t>
  </si>
  <si>
    <t>South Korea</t>
  </si>
  <si>
    <t>Football passion (IPSOS, with imputations)</t>
  </si>
  <si>
    <t>I am a passionate soccer/football follower and will watch as many games as possible at any given time</t>
  </si>
  <si>
    <t>I follow soccer/football, but will only watch games played by my favorite league/club and national team</t>
  </si>
  <si>
    <t>I will very occasionally watch soccer/football games played by leading league/club and national teams</t>
  </si>
  <si>
    <t>I don't follow soccer/football and do not watch soccer/football games at all OR Have never heard of 2022 FIFA World Cup</t>
  </si>
  <si>
    <t>Total interested in football</t>
  </si>
  <si>
    <t>Global Country Average</t>
  </si>
  <si>
    <t>United Arab Emirates</t>
  </si>
  <si>
    <t>India</t>
  </si>
  <si>
    <t>Indonesia</t>
  </si>
  <si>
    <t>South Africa</t>
  </si>
  <si>
    <t>Thailand</t>
  </si>
  <si>
    <t>Ireland</t>
  </si>
  <si>
    <t>Great Britain</t>
  </si>
  <si>
    <t>Colombia</t>
  </si>
  <si>
    <t>Italy</t>
  </si>
  <si>
    <t>Peru</t>
  </si>
  <si>
    <t>China</t>
  </si>
  <si>
    <t>Romania</t>
  </si>
  <si>
    <t>Malaysia</t>
  </si>
  <si>
    <t>Turkey</t>
  </si>
  <si>
    <t>Singapore</t>
  </si>
  <si>
    <t>Chile</t>
  </si>
  <si>
    <t>Sweden</t>
  </si>
  <si>
    <t>Israel</t>
  </si>
  <si>
    <t>Hungary</t>
  </si>
  <si>
    <t>Source: Attitudes towards the FIFA World Cup 2022 in Qatar</t>
  </si>
  <si>
    <t>Population figures retrieved from the World Bank.</t>
  </si>
  <si>
    <t>Passion for football</t>
  </si>
  <si>
    <r>
      <rPr>
        <sz val="11"/>
        <rFont val="Calibri"/>
        <family val="2"/>
        <scheme val="minor"/>
      </rPr>
      <t xml:space="preserve">Dean Karlan original workbook: </t>
    </r>
    <r>
      <rPr>
        <u/>
        <sz val="11"/>
        <color theme="10"/>
        <rFont val="Calibri"/>
        <family val="2"/>
        <scheme val="minor"/>
      </rPr>
      <t xml:space="preserve">https://web.archive.org/web/20140913122415/http://poverty-action.org/sites/default/files/adjusted_rankings.xls
</t>
    </r>
    <r>
      <rPr>
        <sz val="11"/>
        <rFont val="Calibri"/>
        <family val="2"/>
        <scheme val="minor"/>
      </rPr>
      <t xml:space="preserve">IPSOS Survey: </t>
    </r>
    <r>
      <rPr>
        <u/>
        <sz val="11"/>
        <color theme="10"/>
        <rFont val="Calibri"/>
        <family val="2"/>
        <scheme val="minor"/>
      </rPr>
      <t>https://www.ipsos.com/sites/default/files/ct/news/documents/2022-11/Ipsos%202022%20FIFA%20World%20Cup%20Global%20Advisor%20Survey%20Report%20-%20Public%20Version.pdf</t>
    </r>
  </si>
  <si>
    <t>IPSOS survey response</t>
  </si>
  <si>
    <r>
      <t>As a measure of a country's passion for football, we use a combination of a recent IPSOS survey regarding the 2022 World Cup and Karlan's data from Google Trends. 
The IPSOS survey covers 34 countries, of which 16 have teams participating in the 2022 World Cup in Qatar. As a measure of passion for football, we looked at responses to the survey question: "</t>
    </r>
    <r>
      <rPr>
        <i/>
        <sz val="11"/>
        <color theme="1"/>
        <rFont val="Calibri"/>
        <family val="2"/>
        <scheme val="minor"/>
      </rPr>
      <t>Q. Thinking of the sport of soccer/football (NOT American football), how would you typically describe yourself?</t>
    </r>
    <r>
      <rPr>
        <sz val="11"/>
        <color theme="1"/>
        <rFont val="Calibri"/>
        <family val="2"/>
        <scheme val="minor"/>
      </rPr>
      <t>" 
We subtracted the proportion responding with "</t>
    </r>
    <r>
      <rPr>
        <i/>
        <sz val="11"/>
        <color theme="1"/>
        <rFont val="Calibri"/>
        <family val="2"/>
        <scheme val="minor"/>
      </rPr>
      <t>I don't follow soccer/football and do not watch soccer/football games at all OR Have never heard of 2022 FIFA World Cup</t>
    </r>
    <r>
      <rPr>
        <sz val="11"/>
        <color theme="1"/>
        <rFont val="Calibri"/>
        <family val="2"/>
        <scheme val="minor"/>
      </rPr>
      <t xml:space="preserve">".
To impute the "football passion" scores for the remaining countries, we built a simple linear model based on Karlan's results from Google Trends. The full calculation methodology for the Google Trends scores can be found in Karlan's original analysis. We chose to exclude Saudi Arabia's IPSOS score as this seemed to be distorting the results - the IPSOS methodology notes that the surveys in some countries, including Saudi Arabia, are not representative of the overall adult population. We also assigned the IPSOS score for Great Britain to both England and Wales.
The linear model is as follows: 
</t>
    </r>
    <r>
      <rPr>
        <i/>
        <sz val="11"/>
        <color theme="1"/>
        <rFont val="Calibri"/>
        <family val="2"/>
        <scheme val="minor"/>
      </rPr>
      <t xml:space="preserve">                                                                      IPSOS score = (0.5224 * Google Trends score) + 0.2875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</si>
</sst>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1" x14ac:knownFonts="1">
    <font>
      <sz val="11"/>
      <color theme="1"/>
      <name val="Calibri"/>
      <family val="2"/>
      <scheme val="minor"/>
    </font>
    <font>
      <b/>
      <sz val="11"/>
      <color theme="1"/>
      <name val="Calibri"/>
      <family val="2"/>
      <scheme val="minor"/>
    </font>
    <font>
      <sz val="16"/>
      <color theme="1"/>
      <name val="Calibri"/>
      <family val="2"/>
      <scheme val="minor"/>
    </font>
    <font>
      <sz val="11"/>
      <color theme="1"/>
      <name val="Calibri"/>
      <family val="2"/>
      <scheme val="minor"/>
    </font>
    <font>
      <i/>
      <sz val="11"/>
      <color theme="1"/>
      <name val="Calibri"/>
      <family val="2"/>
      <scheme val="minor"/>
    </font>
    <font>
      <u/>
      <sz val="11"/>
      <color theme="10"/>
      <name val="Calibri"/>
      <family val="2"/>
      <scheme val="minor"/>
    </font>
    <font>
      <sz val="12"/>
      <color rgb="FF0B4C5B"/>
      <name val="Calibri"/>
      <family val="2"/>
      <scheme val="minor"/>
    </font>
    <font>
      <sz val="11"/>
      <name val="Calibri"/>
      <family val="2"/>
      <scheme val="minor"/>
    </font>
    <font>
      <b/>
      <sz val="16"/>
      <color rgb="FF0B4C5B"/>
      <name val="Calibri"/>
      <family val="2"/>
      <scheme val="minor"/>
    </font>
    <font>
      <b/>
      <sz val="12"/>
      <color rgb="FF0B4C5B"/>
      <name val="Calibri"/>
      <family val="2"/>
      <scheme val="minor"/>
    </font>
    <font>
      <b/>
      <sz val="16"/>
      <color theme="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0B4C5B"/>
        <bgColor indexed="64"/>
      </patternFill>
    </fill>
  </fills>
  <borders count="6">
    <border>
      <left/>
      <right/>
      <top/>
      <bottom/>
      <diagonal/>
    </border>
    <border>
      <left/>
      <right/>
      <top/>
      <bottom style="double">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s>
  <cellStyleXfs count="3">
    <xf numFmtId="0" fontId="0" fillId="0" borderId="0"/>
    <xf numFmtId="9" fontId="3" fillId="0" borderId="0" applyFont="0" applyFill="0" applyBorder="0" applyAlignment="0" applyProtection="0"/>
    <xf numFmtId="0" fontId="5" fillId="0" borderId="0" applyNumberFormat="0" applyFill="0" applyBorder="0" applyAlignment="0" applyProtection="0"/>
  </cellStyleXfs>
  <cellXfs count="44">
    <xf numFmtId="0" fontId="0" fillId="0" borderId="0" xfId="0"/>
    <xf numFmtId="164" fontId="0" fillId="0" borderId="0" xfId="0" applyNumberFormat="1"/>
    <xf numFmtId="0" fontId="0" fillId="0" borderId="0" xfId="0" applyAlignment="1">
      <alignment vertical="top"/>
    </xf>
    <xf numFmtId="0" fontId="1" fillId="0" borderId="0" xfId="0" applyFont="1"/>
    <xf numFmtId="0" fontId="2" fillId="0" borderId="0" xfId="0" applyFont="1"/>
    <xf numFmtId="0" fontId="0" fillId="2" borderId="0" xfId="0" applyFill="1"/>
    <xf numFmtId="3" fontId="0" fillId="6" borderId="0" xfId="0" applyNumberFormat="1" applyFill="1"/>
    <xf numFmtId="2" fontId="0" fillId="0" borderId="0" xfId="0" applyNumberFormat="1"/>
    <xf numFmtId="1" fontId="0" fillId="0" borderId="0" xfId="0" applyNumberFormat="1"/>
    <xf numFmtId="3" fontId="0" fillId="8" borderId="0" xfId="0" applyNumberFormat="1" applyFill="1"/>
    <xf numFmtId="0" fontId="0" fillId="0" borderId="0" xfId="0" applyAlignment="1">
      <alignment vertical="top" wrapText="1"/>
    </xf>
    <xf numFmtId="0" fontId="0" fillId="0" borderId="0" xfId="0" applyAlignment="1">
      <alignment vertical="center" wrapText="1"/>
    </xf>
    <xf numFmtId="0" fontId="0" fillId="0" borderId="0" xfId="0" applyAlignment="1">
      <alignment horizontal="center" vertical="center" wrapText="1"/>
    </xf>
    <xf numFmtId="9" fontId="0" fillId="0" borderId="0" xfId="1" applyFont="1"/>
    <xf numFmtId="9" fontId="0" fillId="7" borderId="0" xfId="1" applyFont="1" applyFill="1"/>
    <xf numFmtId="0" fontId="0" fillId="0" borderId="0" xfId="0" applyAlignment="1">
      <alignment horizontal="center"/>
    </xf>
    <xf numFmtId="0" fontId="0" fillId="0" borderId="0" xfId="0" applyAlignment="1">
      <alignment horizontal="center" vertical="center"/>
    </xf>
    <xf numFmtId="0" fontId="5" fillId="0" borderId="0" xfId="2" applyAlignment="1">
      <alignment vertical="top"/>
    </xf>
    <xf numFmtId="0" fontId="5" fillId="0" borderId="0" xfId="2" applyAlignment="1">
      <alignment vertical="top" wrapText="1"/>
    </xf>
    <xf numFmtId="9" fontId="0" fillId="0" borderId="0" xfId="1" applyFont="1" applyAlignment="1">
      <alignment vertical="center"/>
    </xf>
    <xf numFmtId="9" fontId="0" fillId="0" borderId="0" xfId="1" applyFont="1" applyAlignment="1">
      <alignment horizontal="center" vertical="center"/>
    </xf>
    <xf numFmtId="9" fontId="0" fillId="0" borderId="0" xfId="0" applyNumberFormat="1" applyAlignment="1">
      <alignment horizontal="center" vertical="center"/>
    </xf>
    <xf numFmtId="0" fontId="5" fillId="0" borderId="0" xfId="2"/>
    <xf numFmtId="0" fontId="0" fillId="0" borderId="1" xfId="0" applyBorder="1" applyAlignment="1">
      <alignment vertical="top"/>
    </xf>
    <xf numFmtId="0" fontId="0" fillId="0" borderId="1" xfId="0" applyBorder="1"/>
    <xf numFmtId="11" fontId="0" fillId="8" borderId="0" xfId="0" applyNumberFormat="1" applyFill="1"/>
    <xf numFmtId="0" fontId="0" fillId="3" borderId="0" xfId="0" applyFill="1" applyAlignment="1">
      <alignment horizontal="center" vertical="center" wrapText="1"/>
    </xf>
    <xf numFmtId="0" fontId="8" fillId="0" borderId="0" xfId="0" applyFont="1"/>
    <xf numFmtId="0" fontId="9" fillId="0" borderId="0" xfId="0" applyFont="1"/>
    <xf numFmtId="0" fontId="1" fillId="0" borderId="0" xfId="0" applyFont="1" applyAlignment="1">
      <alignment horizontal="center" vertical="center"/>
    </xf>
    <xf numFmtId="0" fontId="0" fillId="3" borderId="0" xfId="0" applyFill="1" applyAlignment="1">
      <alignment horizontal="center"/>
    </xf>
    <xf numFmtId="0" fontId="0" fillId="4" borderId="0" xfId="0" applyFill="1" applyAlignment="1">
      <alignment horizontal="center" vertical="center" wrapText="1"/>
    </xf>
    <xf numFmtId="0" fontId="0" fillId="5" borderId="0" xfId="0" applyFill="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0" fillId="0" borderId="3" xfId="0" applyBorder="1"/>
    <xf numFmtId="0" fontId="0" fillId="0" borderId="4" xfId="0" applyBorder="1"/>
    <xf numFmtId="0" fontId="0" fillId="0" borderId="5" xfId="0" applyBorder="1"/>
    <xf numFmtId="0" fontId="10" fillId="9" borderId="2" xfId="0" applyFont="1" applyFill="1" applyBorder="1" applyAlignment="1">
      <alignment horizontal="center" vertical="center"/>
    </xf>
    <xf numFmtId="0" fontId="10" fillId="9" borderId="2" xfId="0" applyFont="1" applyFill="1" applyBorder="1" applyAlignment="1">
      <alignment horizontal="center" vertical="center"/>
    </xf>
    <xf numFmtId="0" fontId="6" fillId="0" borderId="2" xfId="0" applyFont="1" applyBorder="1"/>
    <xf numFmtId="0" fontId="6" fillId="0" borderId="2" xfId="0" applyFont="1" applyBorder="1" applyAlignment="1">
      <alignment horizontal="center"/>
    </xf>
    <xf numFmtId="2" fontId="6" fillId="0" borderId="2" xfId="0" applyNumberFormat="1" applyFont="1" applyBorder="1"/>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0B4C5B"/>
      <color rgb="FFFFB5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ata.worldbank.org/indicator/SP.POP.TOTL" TargetMode="External"/><Relationship Id="rId1" Type="http://schemas.openxmlformats.org/officeDocument/2006/relationships/hyperlink" Target="https://data.worldbank.org/indicator/NY.GDP.PCAP.PP.CD"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ipsos.com/sites/default/files/ct/news/documents/2022-11/Ipsos%202022%20FIFA%20World%20Cup%20Global%20Advisor%20Survey%20Report%20-%20Public%20Vers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70F28-B93E-43C9-938D-40E183EA3F9A}">
  <dimension ref="A1:H39"/>
  <sheetViews>
    <sheetView zoomScale="85" zoomScaleNormal="85" workbookViewId="0">
      <selection activeCell="C8" sqref="C8"/>
    </sheetView>
  </sheetViews>
  <sheetFormatPr defaultRowHeight="14.5" x14ac:dyDescent="0.35"/>
  <cols>
    <col min="1" max="1" width="23.7265625" bestFit="1" customWidth="1"/>
    <col min="2" max="2" width="10.453125" customWidth="1"/>
    <col min="3" max="3" width="16.36328125" bestFit="1" customWidth="1"/>
    <col min="4" max="4" width="12.7265625" bestFit="1" customWidth="1"/>
    <col min="5" max="8" width="20" customWidth="1"/>
  </cols>
  <sheetData>
    <row r="1" spans="1:8" x14ac:dyDescent="0.35">
      <c r="A1" s="29" t="s">
        <v>32</v>
      </c>
      <c r="B1" s="33" t="s">
        <v>42</v>
      </c>
      <c r="C1" s="33" t="s">
        <v>43</v>
      </c>
      <c r="D1" s="33" t="s">
        <v>44</v>
      </c>
      <c r="E1" s="30" t="s">
        <v>33</v>
      </c>
      <c r="F1" s="30"/>
      <c r="G1" s="31" t="s">
        <v>78</v>
      </c>
      <c r="H1" s="32" t="s">
        <v>34</v>
      </c>
    </row>
    <row r="2" spans="1:8" ht="48.5" customHeight="1" x14ac:dyDescent="0.35">
      <c r="A2" s="29"/>
      <c r="B2" s="33"/>
      <c r="C2" s="33"/>
      <c r="D2" s="33"/>
      <c r="E2" s="26" t="s">
        <v>40</v>
      </c>
      <c r="F2" s="26" t="s">
        <v>41</v>
      </c>
      <c r="G2" s="31"/>
      <c r="H2" s="32"/>
    </row>
    <row r="3" spans="1:8" x14ac:dyDescent="0.35">
      <c r="A3" t="s">
        <v>0</v>
      </c>
      <c r="B3" s="15">
        <f t="shared" ref="B3:B34" si="0">RANK(C3,$C$3:$C$34)</f>
        <v>1</v>
      </c>
      <c r="C3" s="7">
        <f t="shared" ref="C3:C34" si="1">(D3/MAX(D$3:D$34))*100</f>
        <v>100</v>
      </c>
      <c r="D3" s="8">
        <f t="shared" ref="D3:D34" si="2">H3*G3*F3</f>
        <v>9862.6673400788204</v>
      </c>
      <c r="E3" s="9">
        <v>16056.0161749037</v>
      </c>
      <c r="F3" s="25">
        <f t="shared" ref="F3:F34" si="3">1/E3</f>
        <v>6.2281950211475647E-5</v>
      </c>
      <c r="G3" s="14">
        <v>0.74</v>
      </c>
      <c r="H3" s="6">
        <v>213993441</v>
      </c>
    </row>
    <row r="4" spans="1:8" x14ac:dyDescent="0.35">
      <c r="A4" t="s">
        <v>2</v>
      </c>
      <c r="B4" s="15">
        <f t="shared" si="0"/>
        <v>2</v>
      </c>
      <c r="C4" s="7">
        <f t="shared" si="1"/>
        <v>49.545219166066516</v>
      </c>
      <c r="D4" s="8">
        <f t="shared" si="2"/>
        <v>4886.4801492621145</v>
      </c>
      <c r="E4" s="9">
        <v>4064.46689476455</v>
      </c>
      <c r="F4" s="25">
        <f t="shared" si="3"/>
        <v>2.4603472629783319E-4</v>
      </c>
      <c r="G4" s="14">
        <v>0.7295307692307692</v>
      </c>
      <c r="H4" s="6">
        <v>27224262</v>
      </c>
    </row>
    <row r="5" spans="1:8" x14ac:dyDescent="0.35">
      <c r="A5" t="s">
        <v>1</v>
      </c>
      <c r="B5" s="15">
        <f t="shared" si="0"/>
        <v>3</v>
      </c>
      <c r="C5" s="7">
        <f t="shared" si="1"/>
        <v>48.779227289128698</v>
      </c>
      <c r="D5" s="8">
        <f t="shared" si="2"/>
        <v>4810.9329185877114</v>
      </c>
      <c r="E5" s="9">
        <v>20036.455388427501</v>
      </c>
      <c r="F5" s="25">
        <f t="shared" si="3"/>
        <v>4.9909027351093855E-5</v>
      </c>
      <c r="G5" s="14">
        <v>0.74</v>
      </c>
      <c r="H5" s="6">
        <v>130262220</v>
      </c>
    </row>
    <row r="6" spans="1:8" x14ac:dyDescent="0.35">
      <c r="A6" t="s">
        <v>3</v>
      </c>
      <c r="B6" s="15">
        <f t="shared" si="0"/>
        <v>4</v>
      </c>
      <c r="C6" s="7">
        <f t="shared" si="1"/>
        <v>40.050931616723183</v>
      </c>
      <c r="D6" s="8">
        <f t="shared" si="2"/>
        <v>3950.0901519598597</v>
      </c>
      <c r="E6" s="9">
        <v>6178.2850654918402</v>
      </c>
      <c r="F6" s="25">
        <f t="shared" si="3"/>
        <v>1.6185721270541473E-4</v>
      </c>
      <c r="G6" s="14">
        <v>0.76908749999999992</v>
      </c>
      <c r="H6" s="6">
        <v>31732128</v>
      </c>
    </row>
    <row r="7" spans="1:8" x14ac:dyDescent="0.35">
      <c r="A7" t="s">
        <v>4</v>
      </c>
      <c r="B7" s="15">
        <f t="shared" si="0"/>
        <v>5</v>
      </c>
      <c r="C7" s="7">
        <f t="shared" si="1"/>
        <v>39.280675916667249</v>
      </c>
      <c r="D7" s="8">
        <f t="shared" si="2"/>
        <v>3874.122394595347</v>
      </c>
      <c r="E7" s="9">
        <v>15791.1595076543</v>
      </c>
      <c r="F7" s="25">
        <f t="shared" si="3"/>
        <v>6.3326572030082993E-5</v>
      </c>
      <c r="G7" s="14">
        <v>0.71948461538461528</v>
      </c>
      <c r="H7" s="6">
        <v>85028760</v>
      </c>
    </row>
    <row r="8" spans="1:8" x14ac:dyDescent="0.35">
      <c r="A8" t="s">
        <v>5</v>
      </c>
      <c r="B8" s="15">
        <f t="shared" si="0"/>
        <v>6</v>
      </c>
      <c r="C8" s="7">
        <f t="shared" si="1"/>
        <v>33.240514062456604</v>
      </c>
      <c r="D8" s="8">
        <f t="shared" si="2"/>
        <v>3278.4013241122152</v>
      </c>
      <c r="E8" s="9">
        <v>3768.66714912817</v>
      </c>
      <c r="F8" s="25">
        <f t="shared" si="3"/>
        <v>2.6534580010106131E-4</v>
      </c>
      <c r="G8" s="14">
        <v>0.71848000000000001</v>
      </c>
      <c r="H8" s="6">
        <v>17196308</v>
      </c>
    </row>
    <row r="9" spans="1:8" x14ac:dyDescent="0.35">
      <c r="A9" t="s">
        <v>6</v>
      </c>
      <c r="B9" s="15">
        <f t="shared" si="0"/>
        <v>7</v>
      </c>
      <c r="C9" s="7">
        <f t="shared" si="1"/>
        <v>33.062372721860321</v>
      </c>
      <c r="D9" s="8">
        <f t="shared" si="2"/>
        <v>3260.8318362940472</v>
      </c>
      <c r="E9" s="9">
        <v>8143.525390625</v>
      </c>
      <c r="F9" s="25">
        <f t="shared" si="3"/>
        <v>1.2279694014968276E-4</v>
      </c>
      <c r="G9" s="14">
        <v>0.7110675675675675</v>
      </c>
      <c r="H9" s="6">
        <v>37344787</v>
      </c>
    </row>
    <row r="10" spans="1:8" x14ac:dyDescent="0.35">
      <c r="A10" t="s">
        <v>8</v>
      </c>
      <c r="B10" s="15">
        <f t="shared" si="0"/>
        <v>8</v>
      </c>
      <c r="C10" s="7">
        <f t="shared" si="1"/>
        <v>15.333200039866501</v>
      </c>
      <c r="D10" s="8">
        <f t="shared" si="2"/>
        <v>1512.262512520866</v>
      </c>
      <c r="E10" s="9">
        <v>23627.394294419501</v>
      </c>
      <c r="F10" s="25">
        <f t="shared" si="3"/>
        <v>4.232375299362519E-5</v>
      </c>
      <c r="G10" s="14">
        <v>0.78</v>
      </c>
      <c r="H10" s="6">
        <v>45808747</v>
      </c>
    </row>
    <row r="11" spans="1:8" x14ac:dyDescent="0.35">
      <c r="A11" t="s">
        <v>11</v>
      </c>
      <c r="B11" s="15">
        <f t="shared" si="0"/>
        <v>9</v>
      </c>
      <c r="C11" s="7">
        <f t="shared" si="1"/>
        <v>14.084698655020286</v>
      </c>
      <c r="D11" s="8">
        <f t="shared" si="2"/>
        <v>1389.1269741972067</v>
      </c>
      <c r="E11" s="9">
        <v>69287.536587951996</v>
      </c>
      <c r="F11" s="25">
        <f t="shared" si="3"/>
        <v>1.4432610094755254E-5</v>
      </c>
      <c r="G11" s="14">
        <v>0.29000000000000004</v>
      </c>
      <c r="H11" s="6">
        <v>331893745</v>
      </c>
    </row>
    <row r="12" spans="1:8" x14ac:dyDescent="0.35">
      <c r="A12" t="s">
        <v>7</v>
      </c>
      <c r="B12" s="15">
        <f t="shared" si="0"/>
        <v>10</v>
      </c>
      <c r="C12" s="7">
        <f t="shared" si="1"/>
        <v>11.694195035612365</v>
      </c>
      <c r="D12" s="8">
        <f t="shared" si="2"/>
        <v>1153.3595544624595</v>
      </c>
      <c r="E12" s="9">
        <v>11661.193168490699</v>
      </c>
      <c r="F12" s="25">
        <f t="shared" si="3"/>
        <v>8.5754518045551707E-5</v>
      </c>
      <c r="G12" s="14">
        <v>0.7518555555555555</v>
      </c>
      <c r="H12" s="6">
        <v>17888474</v>
      </c>
    </row>
    <row r="13" spans="1:8" x14ac:dyDescent="0.35">
      <c r="A13" t="s">
        <v>13</v>
      </c>
      <c r="B13" s="15">
        <f t="shared" si="0"/>
        <v>11</v>
      </c>
      <c r="C13" s="7">
        <f t="shared" si="1"/>
        <v>10.089974530666847</v>
      </c>
      <c r="D13" s="8">
        <f t="shared" si="2"/>
        <v>995.14062265835037</v>
      </c>
      <c r="E13" s="9">
        <v>42940.405252324403</v>
      </c>
      <c r="F13" s="25">
        <f t="shared" si="3"/>
        <v>2.3288089484108191E-5</v>
      </c>
      <c r="G13" s="14">
        <v>0.34</v>
      </c>
      <c r="H13" s="6">
        <v>125681593</v>
      </c>
    </row>
    <row r="14" spans="1:8" x14ac:dyDescent="0.35">
      <c r="A14" t="s">
        <v>19</v>
      </c>
      <c r="B14" s="15">
        <f t="shared" si="0"/>
        <v>12</v>
      </c>
      <c r="C14" s="7">
        <f t="shared" si="1"/>
        <v>8.2937139913457365</v>
      </c>
      <c r="D14" s="8">
        <f t="shared" si="2"/>
        <v>817.98142110400363</v>
      </c>
      <c r="E14" s="9">
        <v>57927.590074170301</v>
      </c>
      <c r="F14" s="25">
        <f t="shared" si="3"/>
        <v>1.7262931164918187E-5</v>
      </c>
      <c r="G14" s="14">
        <v>0.57000000000000006</v>
      </c>
      <c r="H14" s="6">
        <v>83129285</v>
      </c>
    </row>
    <row r="15" spans="1:8" x14ac:dyDescent="0.35">
      <c r="A15" t="s">
        <v>21</v>
      </c>
      <c r="B15" s="16">
        <f t="shared" si="0"/>
        <v>13</v>
      </c>
      <c r="C15" s="7">
        <f t="shared" si="1"/>
        <v>7.60392793436242</v>
      </c>
      <c r="D15" s="8">
        <f t="shared" si="2"/>
        <v>749.95011694549248</v>
      </c>
      <c r="E15" s="9">
        <v>46918.474822449301</v>
      </c>
      <c r="F15" s="25">
        <f t="shared" si="3"/>
        <v>2.1313565792243641E-5</v>
      </c>
      <c r="G15" s="14">
        <v>0.67999999999999994</v>
      </c>
      <c r="H15" s="6">
        <v>51744876</v>
      </c>
    </row>
    <row r="16" spans="1:8" x14ac:dyDescent="0.35">
      <c r="A16" t="s">
        <v>12</v>
      </c>
      <c r="B16" s="15">
        <f t="shared" si="0"/>
        <v>14</v>
      </c>
      <c r="C16" s="7">
        <f t="shared" si="1"/>
        <v>7.5317302169144629</v>
      </c>
      <c r="D16" s="8">
        <f t="shared" si="2"/>
        <v>742.8294962464704</v>
      </c>
      <c r="E16" s="9">
        <v>40775.278624571598</v>
      </c>
      <c r="F16" s="25">
        <f t="shared" si="3"/>
        <v>2.4524663809345248E-5</v>
      </c>
      <c r="G16" s="14">
        <v>0.6399999999999999</v>
      </c>
      <c r="H16" s="6">
        <v>47326687</v>
      </c>
    </row>
    <row r="17" spans="1:8" x14ac:dyDescent="0.35">
      <c r="A17" t="s">
        <v>10</v>
      </c>
      <c r="B17" s="15">
        <f t="shared" si="0"/>
        <v>15</v>
      </c>
      <c r="C17" s="7">
        <f t="shared" si="1"/>
        <v>6.8805298396209356</v>
      </c>
      <c r="D17" s="8">
        <f t="shared" si="2"/>
        <v>678.60376931667167</v>
      </c>
      <c r="E17" s="9">
        <v>50728.667429396002</v>
      </c>
      <c r="F17" s="25">
        <f t="shared" si="3"/>
        <v>1.9712719664710231E-5</v>
      </c>
      <c r="G17" s="14">
        <v>0.51</v>
      </c>
      <c r="H17" s="6">
        <v>67499343</v>
      </c>
    </row>
    <row r="18" spans="1:8" x14ac:dyDescent="0.35">
      <c r="A18" t="s">
        <v>14</v>
      </c>
      <c r="B18" s="15">
        <f t="shared" si="0"/>
        <v>16</v>
      </c>
      <c r="C18" s="7">
        <f t="shared" si="1"/>
        <v>6.8027909355677707</v>
      </c>
      <c r="D18" s="8">
        <f t="shared" si="2"/>
        <v>670.93663981608495</v>
      </c>
      <c r="E18" s="9">
        <v>49675.304674277497</v>
      </c>
      <c r="F18" s="25">
        <f t="shared" si="3"/>
        <v>2.0130727059592906E-5</v>
      </c>
      <c r="G18" s="14">
        <v>0.59000000000000008</v>
      </c>
      <c r="H18" s="6">
        <v>56489800</v>
      </c>
    </row>
    <row r="19" spans="1:8" x14ac:dyDescent="0.35">
      <c r="A19" t="s">
        <v>17</v>
      </c>
      <c r="B19" s="16">
        <f t="shared" si="0"/>
        <v>17</v>
      </c>
      <c r="C19" s="7">
        <f t="shared" si="1"/>
        <v>6.2308638503416978</v>
      </c>
      <c r="D19" s="8">
        <f t="shared" si="2"/>
        <v>614.52937397242829</v>
      </c>
      <c r="E19" s="9">
        <v>37502.559871180398</v>
      </c>
      <c r="F19" s="25">
        <f t="shared" si="3"/>
        <v>2.6664846438081959E-5</v>
      </c>
      <c r="G19" s="14">
        <v>0.61</v>
      </c>
      <c r="H19" s="6">
        <v>37781024</v>
      </c>
    </row>
    <row r="20" spans="1:8" x14ac:dyDescent="0.35">
      <c r="A20" t="s">
        <v>9</v>
      </c>
      <c r="B20" s="16">
        <f t="shared" si="0"/>
        <v>18</v>
      </c>
      <c r="C20" s="7">
        <f t="shared" si="1"/>
        <v>5.9434144043562291</v>
      </c>
      <c r="D20" s="8">
        <f t="shared" si="2"/>
        <v>586.17919134398198</v>
      </c>
      <c r="E20" s="9">
        <v>11594.720674923001</v>
      </c>
      <c r="F20" s="25">
        <f t="shared" si="3"/>
        <v>8.6246148401211134E-5</v>
      </c>
      <c r="G20" s="14">
        <v>0.56943015873015868</v>
      </c>
      <c r="H20" s="6">
        <v>11935764</v>
      </c>
    </row>
    <row r="21" spans="1:8" x14ac:dyDescent="0.35">
      <c r="A21" t="s">
        <v>24</v>
      </c>
      <c r="B21" s="16">
        <f t="shared" si="0"/>
        <v>19</v>
      </c>
      <c r="C21" s="7">
        <f t="shared" si="1"/>
        <v>2.4569359553945787</v>
      </c>
      <c r="D21" s="8">
        <f t="shared" si="2"/>
        <v>242.31942003935464</v>
      </c>
      <c r="E21" s="9">
        <v>52085.0356853372</v>
      </c>
      <c r="F21" s="25">
        <f t="shared" si="3"/>
        <v>1.919937246546836E-5</v>
      </c>
      <c r="G21" s="14">
        <v>0.33</v>
      </c>
      <c r="H21" s="6">
        <v>38246108</v>
      </c>
    </row>
    <row r="22" spans="1:8" x14ac:dyDescent="0.35">
      <c r="A22" t="s">
        <v>25</v>
      </c>
      <c r="B22" s="16">
        <f t="shared" si="0"/>
        <v>20</v>
      </c>
      <c r="C22" s="7">
        <f t="shared" si="1"/>
        <v>2.2778674994593162</v>
      </c>
      <c r="D22" s="8">
        <f t="shared" si="2"/>
        <v>224.65849391944411</v>
      </c>
      <c r="E22" s="9">
        <v>49551.334571007603</v>
      </c>
      <c r="F22" s="25">
        <f t="shared" si="3"/>
        <v>2.0181091158442748E-5</v>
      </c>
      <c r="G22" s="14">
        <v>0.31499473684210522</v>
      </c>
      <c r="H22" s="6">
        <v>35340680</v>
      </c>
    </row>
    <row r="23" spans="1:8" x14ac:dyDescent="0.35">
      <c r="A23" t="s">
        <v>15</v>
      </c>
      <c r="B23" s="16">
        <f t="shared" si="0"/>
        <v>21</v>
      </c>
      <c r="C23" s="7">
        <f t="shared" si="1"/>
        <v>2.1134543125159095</v>
      </c>
      <c r="D23" s="8">
        <f t="shared" si="2"/>
        <v>208.44296822799396</v>
      </c>
      <c r="E23" s="9">
        <v>35888.165378098602</v>
      </c>
      <c r="F23" s="25">
        <f t="shared" si="3"/>
        <v>2.7864338827703575E-5</v>
      </c>
      <c r="G23" s="14">
        <v>0.72631599999999996</v>
      </c>
      <c r="H23" s="6">
        <v>10299423</v>
      </c>
    </row>
    <row r="24" spans="1:8" x14ac:dyDescent="0.35">
      <c r="A24" t="s">
        <v>18</v>
      </c>
      <c r="B24" s="16">
        <f t="shared" si="0"/>
        <v>22</v>
      </c>
      <c r="C24" s="7">
        <f t="shared" si="1"/>
        <v>1.7765789421537508</v>
      </c>
      <c r="D24" s="8">
        <f t="shared" si="2"/>
        <v>175.21807109851576</v>
      </c>
      <c r="E24" s="9">
        <v>21432.4103390487</v>
      </c>
      <c r="F24" s="25">
        <f t="shared" si="3"/>
        <v>4.6658307870209713E-5</v>
      </c>
      <c r="G24" s="14">
        <v>0.54869999999999997</v>
      </c>
      <c r="H24" s="6">
        <v>6844078</v>
      </c>
    </row>
    <row r="25" spans="1:8" x14ac:dyDescent="0.35">
      <c r="A25" t="s">
        <v>27</v>
      </c>
      <c r="B25" s="16">
        <f t="shared" si="0"/>
        <v>23</v>
      </c>
      <c r="C25" s="7">
        <f t="shared" si="1"/>
        <v>1.6834955503049323</v>
      </c>
      <c r="D25" s="8">
        <f t="shared" si="2"/>
        <v>166.03756581160476</v>
      </c>
      <c r="E25" s="9">
        <v>55807.444024527897</v>
      </c>
      <c r="F25" s="25">
        <f t="shared" si="3"/>
        <v>1.7918756493497365E-5</v>
      </c>
      <c r="G25" s="14">
        <v>0.36</v>
      </c>
      <c r="H25" s="6">
        <v>25739256</v>
      </c>
    </row>
    <row r="26" spans="1:8" x14ac:dyDescent="0.35">
      <c r="A26" t="s">
        <v>16</v>
      </c>
      <c r="B26" s="16">
        <f t="shared" si="0"/>
        <v>24</v>
      </c>
      <c r="C26" s="7">
        <f t="shared" si="1"/>
        <v>1.5716632897797203</v>
      </c>
      <c r="D26" s="8">
        <f t="shared" si="2"/>
        <v>155.00792197711283</v>
      </c>
      <c r="E26" s="9">
        <v>23387.132225379199</v>
      </c>
      <c r="F26" s="25">
        <f t="shared" si="3"/>
        <v>4.2758555874363344E-5</v>
      </c>
      <c r="G26" s="14">
        <v>0.70541999999999994</v>
      </c>
      <c r="H26" s="6">
        <v>5139053</v>
      </c>
    </row>
    <row r="27" spans="1:8" x14ac:dyDescent="0.35">
      <c r="A27" t="s">
        <v>23</v>
      </c>
      <c r="B27" s="16">
        <f t="shared" si="0"/>
        <v>25</v>
      </c>
      <c r="C27" s="7">
        <f t="shared" si="1"/>
        <v>1.42182726831106</v>
      </c>
      <c r="D27" s="8">
        <f t="shared" si="2"/>
        <v>140.23009362404977</v>
      </c>
      <c r="E27" s="9">
        <v>63766.887113212499</v>
      </c>
      <c r="F27" s="25">
        <f t="shared" si="3"/>
        <v>1.568212038051329E-5</v>
      </c>
      <c r="G27" s="14">
        <v>0.51</v>
      </c>
      <c r="H27" s="6">
        <v>17533405</v>
      </c>
    </row>
    <row r="28" spans="1:8" x14ac:dyDescent="0.35">
      <c r="A28" t="s">
        <v>20</v>
      </c>
      <c r="B28" s="16">
        <f t="shared" si="0"/>
        <v>26</v>
      </c>
      <c r="C28" s="7">
        <f t="shared" si="1"/>
        <v>1.0644053749555296</v>
      </c>
      <c r="D28" s="8">
        <f t="shared" si="2"/>
        <v>104.97876128178251</v>
      </c>
      <c r="E28" s="9">
        <v>24625.4513438955</v>
      </c>
      <c r="F28" s="25">
        <f t="shared" si="3"/>
        <v>4.0608392757353212E-5</v>
      </c>
      <c r="G28" s="14">
        <v>0.74176086956521736</v>
      </c>
      <c r="H28" s="6">
        <v>3485152</v>
      </c>
    </row>
    <row r="29" spans="1:8" x14ac:dyDescent="0.35">
      <c r="A29" t="s">
        <v>26</v>
      </c>
      <c r="B29" s="16">
        <f t="shared" si="0"/>
        <v>27</v>
      </c>
      <c r="C29" s="7">
        <f t="shared" si="1"/>
        <v>1.0168022856532244</v>
      </c>
      <c r="D29" s="8">
        <f t="shared" si="2"/>
        <v>100.28382694029551</v>
      </c>
      <c r="E29" s="9">
        <v>58930.936326536903</v>
      </c>
      <c r="F29" s="25">
        <f t="shared" si="3"/>
        <v>1.6969015975904237E-5</v>
      </c>
      <c r="G29" s="14">
        <v>0.51</v>
      </c>
      <c r="H29" s="6">
        <v>11587882</v>
      </c>
    </row>
    <row r="30" spans="1:8" x14ac:dyDescent="0.35">
      <c r="A30" t="s">
        <v>22</v>
      </c>
      <c r="B30" s="16">
        <f t="shared" si="0"/>
        <v>28</v>
      </c>
      <c r="C30" s="7">
        <f t="shared" si="1"/>
        <v>0.77587715944101943</v>
      </c>
      <c r="D30" s="8">
        <f t="shared" si="2"/>
        <v>76.522183203320694</v>
      </c>
      <c r="E30" s="9">
        <v>33800.551479439302</v>
      </c>
      <c r="F30" s="25">
        <f t="shared" si="3"/>
        <v>2.9585316103741526E-5</v>
      </c>
      <c r="G30" s="14">
        <v>0.66337317073170721</v>
      </c>
      <c r="H30" s="6">
        <v>3899000</v>
      </c>
    </row>
    <row r="31" spans="1:8" x14ac:dyDescent="0.35">
      <c r="A31" t="s">
        <v>31</v>
      </c>
      <c r="B31" s="16">
        <f t="shared" si="0"/>
        <v>29</v>
      </c>
      <c r="C31" s="7">
        <f t="shared" si="1"/>
        <v>0.53573132812312585</v>
      </c>
      <c r="D31" s="8">
        <f t="shared" si="2"/>
        <v>52.837398729370037</v>
      </c>
      <c r="E31" s="9">
        <v>77324.088108600597</v>
      </c>
      <c r="F31" s="25">
        <f t="shared" si="3"/>
        <v>1.2932580576902686E-5</v>
      </c>
      <c r="G31" s="14">
        <v>0.46973255813953485</v>
      </c>
      <c r="H31" s="6">
        <v>8697723</v>
      </c>
    </row>
    <row r="32" spans="1:8" x14ac:dyDescent="0.35">
      <c r="A32" t="s">
        <v>30</v>
      </c>
      <c r="B32" s="16">
        <f t="shared" si="0"/>
        <v>30</v>
      </c>
      <c r="C32" s="7">
        <f t="shared" si="1"/>
        <v>0.4276503499769162</v>
      </c>
      <c r="D32" s="8">
        <f t="shared" si="2"/>
        <v>42.177731396906083</v>
      </c>
      <c r="E32" s="9">
        <v>64651.216446713697</v>
      </c>
      <c r="F32" s="25">
        <f t="shared" si="3"/>
        <v>1.5467613062226167E-5</v>
      </c>
      <c r="G32" s="14">
        <v>0.46559090909090906</v>
      </c>
      <c r="H32" s="6">
        <v>5856733</v>
      </c>
    </row>
    <row r="33" spans="1:8" x14ac:dyDescent="0.35">
      <c r="A33" t="s">
        <v>29</v>
      </c>
      <c r="B33" s="16">
        <f t="shared" si="0"/>
        <v>31</v>
      </c>
      <c r="C33" s="7">
        <f t="shared" si="1"/>
        <v>0.37422105994846588</v>
      </c>
      <c r="D33" s="8">
        <f t="shared" si="2"/>
        <v>36.908178259234127</v>
      </c>
      <c r="E33" s="9">
        <v>49675.304674277497</v>
      </c>
      <c r="F33" s="25">
        <f t="shared" si="3"/>
        <v>2.0130727059592906E-5</v>
      </c>
      <c r="G33" s="14">
        <v>0.59000000000000008</v>
      </c>
      <c r="H33" s="6">
        <v>3107500</v>
      </c>
    </row>
    <row r="34" spans="1:8" x14ac:dyDescent="0.35">
      <c r="A34" t="s">
        <v>28</v>
      </c>
      <c r="B34" s="16">
        <f t="shared" si="0"/>
        <v>32</v>
      </c>
      <c r="C34" s="7">
        <f t="shared" si="1"/>
        <v>0.12020871025163189</v>
      </c>
      <c r="D34" s="8">
        <f t="shared" si="2"/>
        <v>11.855785205917678</v>
      </c>
      <c r="E34" s="9">
        <v>93521.4417979602</v>
      </c>
      <c r="F34" s="25">
        <f t="shared" si="3"/>
        <v>1.0692735064546568E-5</v>
      </c>
      <c r="G34" s="14">
        <v>0.37835217391304343</v>
      </c>
      <c r="H34" s="6">
        <v>2930524</v>
      </c>
    </row>
    <row r="39" spans="1:8" x14ac:dyDescent="0.35">
      <c r="E39" s="1"/>
      <c r="F39" s="1"/>
    </row>
  </sheetData>
  <autoFilter ref="A2:H34" xr:uid="{C3F6FAF5-2CC6-4779-A7B6-C89BD6913806}">
    <sortState xmlns:xlrd2="http://schemas.microsoft.com/office/spreadsheetml/2017/richdata2" ref="A4:H34">
      <sortCondition ref="B2:B34"/>
    </sortState>
  </autoFilter>
  <mergeCells count="7">
    <mergeCell ref="A1:A2"/>
    <mergeCell ref="E1:F1"/>
    <mergeCell ref="G1:G2"/>
    <mergeCell ref="H1:H2"/>
    <mergeCell ref="B1:B2"/>
    <mergeCell ref="C1:C2"/>
    <mergeCell ref="D1:D2"/>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78742-104D-47A3-AD5D-17977CF54FEE}">
  <dimension ref="C1:F35"/>
  <sheetViews>
    <sheetView showGridLines="0" tabSelected="1" zoomScaleNormal="100" workbookViewId="0">
      <selection activeCell="O9" sqref="O9"/>
    </sheetView>
  </sheetViews>
  <sheetFormatPr defaultRowHeight="14.5" x14ac:dyDescent="0.35"/>
  <cols>
    <col min="1" max="1" width="2.90625" customWidth="1"/>
    <col min="2" max="2" width="1.26953125" customWidth="1"/>
    <col min="3" max="3" width="23.08984375" bestFit="1" customWidth="1"/>
    <col min="4" max="4" width="9.81640625" customWidth="1"/>
    <col min="5" max="5" width="30.26953125" customWidth="1"/>
    <col min="6" max="6" width="7.26953125" customWidth="1"/>
    <col min="7" max="7" width="1.90625" customWidth="1"/>
  </cols>
  <sheetData>
    <row r="1" spans="3:6" ht="8" customHeight="1" x14ac:dyDescent="0.35"/>
    <row r="2" spans="3:6" ht="5.5" customHeight="1" x14ac:dyDescent="0.35">
      <c r="C2" s="36"/>
      <c r="D2" s="37"/>
      <c r="E2" s="37"/>
      <c r="F2" s="38"/>
    </row>
    <row r="3" spans="3:6" ht="30" customHeight="1" x14ac:dyDescent="0.35">
      <c r="C3" s="39" t="s">
        <v>32</v>
      </c>
      <c r="D3" s="39" t="s">
        <v>42</v>
      </c>
      <c r="E3" s="40" t="s">
        <v>43</v>
      </c>
      <c r="F3" s="40"/>
    </row>
    <row r="4" spans="3:6" ht="15.5" x14ac:dyDescent="0.35">
      <c r="C4" s="41" t="s">
        <v>0</v>
      </c>
      <c r="D4" s="42">
        <v>1</v>
      </c>
      <c r="E4" s="43">
        <v>100</v>
      </c>
      <c r="F4" s="43">
        <v>100</v>
      </c>
    </row>
    <row r="5" spans="3:6" ht="15.5" x14ac:dyDescent="0.35">
      <c r="C5" s="41" t="s">
        <v>2</v>
      </c>
      <c r="D5" s="42">
        <v>2</v>
      </c>
      <c r="E5" s="43">
        <v>49.545219166066516</v>
      </c>
      <c r="F5" s="43">
        <v>49.545219166066516</v>
      </c>
    </row>
    <row r="6" spans="3:6" ht="15.5" x14ac:dyDescent="0.35">
      <c r="C6" s="41" t="s">
        <v>1</v>
      </c>
      <c r="D6" s="42">
        <v>3</v>
      </c>
      <c r="E6" s="43">
        <v>48.779227289128698</v>
      </c>
      <c r="F6" s="43">
        <v>48.779227289128698</v>
      </c>
    </row>
    <row r="7" spans="3:6" ht="15.5" x14ac:dyDescent="0.35">
      <c r="C7" s="41" t="s">
        <v>3</v>
      </c>
      <c r="D7" s="42">
        <v>4</v>
      </c>
      <c r="E7" s="43">
        <v>40.050931616723183</v>
      </c>
      <c r="F7" s="43">
        <v>40.050931616723183</v>
      </c>
    </row>
    <row r="8" spans="3:6" ht="15.5" x14ac:dyDescent="0.35">
      <c r="C8" s="41" t="s">
        <v>4</v>
      </c>
      <c r="D8" s="42">
        <v>5</v>
      </c>
      <c r="E8" s="43">
        <v>39.280675916667249</v>
      </c>
      <c r="F8" s="43">
        <v>39.280675916667249</v>
      </c>
    </row>
    <row r="9" spans="3:6" ht="15.5" x14ac:dyDescent="0.35">
      <c r="C9" s="41" t="s">
        <v>5</v>
      </c>
      <c r="D9" s="42">
        <v>6</v>
      </c>
      <c r="E9" s="43">
        <v>33.240514062456604</v>
      </c>
      <c r="F9" s="43">
        <v>33.240514062456604</v>
      </c>
    </row>
    <row r="10" spans="3:6" ht="15.5" x14ac:dyDescent="0.35">
      <c r="C10" s="41" t="s">
        <v>6</v>
      </c>
      <c r="D10" s="42">
        <v>7</v>
      </c>
      <c r="E10" s="43">
        <v>33.062372721860321</v>
      </c>
      <c r="F10" s="43">
        <v>33.062372721860321</v>
      </c>
    </row>
    <row r="11" spans="3:6" ht="15.5" x14ac:dyDescent="0.35">
      <c r="C11" s="41" t="s">
        <v>8</v>
      </c>
      <c r="D11" s="42">
        <v>8</v>
      </c>
      <c r="E11" s="43">
        <v>15.333200039866501</v>
      </c>
      <c r="F11" s="43">
        <v>15.333200039866501</v>
      </c>
    </row>
    <row r="12" spans="3:6" ht="15.5" x14ac:dyDescent="0.35">
      <c r="C12" s="41" t="s">
        <v>11</v>
      </c>
      <c r="D12" s="42">
        <v>9</v>
      </c>
      <c r="E12" s="43">
        <v>14.084698655020286</v>
      </c>
      <c r="F12" s="43">
        <v>14.084698655020286</v>
      </c>
    </row>
    <row r="13" spans="3:6" ht="15.5" x14ac:dyDescent="0.35">
      <c r="C13" s="41" t="s">
        <v>7</v>
      </c>
      <c r="D13" s="42">
        <v>10</v>
      </c>
      <c r="E13" s="43">
        <v>11.694195035612365</v>
      </c>
      <c r="F13" s="43">
        <v>11.694195035612365</v>
      </c>
    </row>
    <row r="14" spans="3:6" ht="15.5" x14ac:dyDescent="0.35">
      <c r="C14" s="41" t="s">
        <v>13</v>
      </c>
      <c r="D14" s="42">
        <v>11</v>
      </c>
      <c r="E14" s="43">
        <v>10.089974530666847</v>
      </c>
      <c r="F14" s="43">
        <v>10.089974530666847</v>
      </c>
    </row>
    <row r="15" spans="3:6" ht="15.5" x14ac:dyDescent="0.35">
      <c r="C15" s="41" t="s">
        <v>19</v>
      </c>
      <c r="D15" s="42">
        <v>12</v>
      </c>
      <c r="E15" s="43">
        <v>8.2937139913457365</v>
      </c>
      <c r="F15" s="43">
        <v>8.2937139913457365</v>
      </c>
    </row>
    <row r="16" spans="3:6" ht="15.5" x14ac:dyDescent="0.35">
      <c r="C16" s="41" t="s">
        <v>21</v>
      </c>
      <c r="D16" s="42">
        <v>13</v>
      </c>
      <c r="E16" s="43">
        <v>7.60392793436242</v>
      </c>
      <c r="F16" s="43">
        <v>7.60392793436242</v>
      </c>
    </row>
    <row r="17" spans="3:6" ht="15.5" x14ac:dyDescent="0.35">
      <c r="C17" s="41" t="s">
        <v>12</v>
      </c>
      <c r="D17" s="42">
        <v>14</v>
      </c>
      <c r="E17" s="43">
        <v>7.5317302169144629</v>
      </c>
      <c r="F17" s="43">
        <v>7.5317302169144629</v>
      </c>
    </row>
    <row r="18" spans="3:6" ht="15.5" x14ac:dyDescent="0.35">
      <c r="C18" s="41" t="s">
        <v>10</v>
      </c>
      <c r="D18" s="42">
        <v>15</v>
      </c>
      <c r="E18" s="43">
        <v>6.8805298396209356</v>
      </c>
      <c r="F18" s="43">
        <v>6.8805298396209356</v>
      </c>
    </row>
    <row r="19" spans="3:6" ht="15.5" x14ac:dyDescent="0.35">
      <c r="C19" s="41" t="s">
        <v>14</v>
      </c>
      <c r="D19" s="42">
        <v>16</v>
      </c>
      <c r="E19" s="43">
        <v>6.8027909355677707</v>
      </c>
      <c r="F19" s="43">
        <v>6.8027909355677707</v>
      </c>
    </row>
    <row r="20" spans="3:6" ht="15.5" x14ac:dyDescent="0.35">
      <c r="C20" s="41" t="s">
        <v>17</v>
      </c>
      <c r="D20" s="42">
        <v>17</v>
      </c>
      <c r="E20" s="43">
        <v>6.2308638503416978</v>
      </c>
      <c r="F20" s="43">
        <v>6.2308638503416978</v>
      </c>
    </row>
    <row r="21" spans="3:6" ht="15.5" x14ac:dyDescent="0.35">
      <c r="C21" s="41" t="s">
        <v>9</v>
      </c>
      <c r="D21" s="42">
        <v>18</v>
      </c>
      <c r="E21" s="43">
        <v>5.9434144043562291</v>
      </c>
      <c r="F21" s="43">
        <v>5.9434144043562291</v>
      </c>
    </row>
    <row r="22" spans="3:6" ht="15.5" x14ac:dyDescent="0.35">
      <c r="C22" s="41" t="s">
        <v>24</v>
      </c>
      <c r="D22" s="42">
        <v>19</v>
      </c>
      <c r="E22" s="43">
        <v>2.4569359553945787</v>
      </c>
      <c r="F22" s="43">
        <v>2.4569359553945787</v>
      </c>
    </row>
    <row r="23" spans="3:6" ht="15.5" x14ac:dyDescent="0.35">
      <c r="C23" s="41" t="s">
        <v>25</v>
      </c>
      <c r="D23" s="42">
        <v>20</v>
      </c>
      <c r="E23" s="43">
        <v>2.2778674994593162</v>
      </c>
      <c r="F23" s="43">
        <v>2.2778674994593162</v>
      </c>
    </row>
    <row r="24" spans="3:6" ht="15.5" x14ac:dyDescent="0.35">
      <c r="C24" s="41" t="s">
        <v>15</v>
      </c>
      <c r="D24" s="42">
        <v>21</v>
      </c>
      <c r="E24" s="43">
        <v>2.1134543125159095</v>
      </c>
      <c r="F24" s="43">
        <v>2.1134543125159095</v>
      </c>
    </row>
    <row r="25" spans="3:6" ht="15.5" x14ac:dyDescent="0.35">
      <c r="C25" s="41" t="s">
        <v>18</v>
      </c>
      <c r="D25" s="42">
        <v>22</v>
      </c>
      <c r="E25" s="43">
        <v>1.7765789421537508</v>
      </c>
      <c r="F25" s="43">
        <v>1.7765789421537508</v>
      </c>
    </row>
    <row r="26" spans="3:6" ht="15.5" x14ac:dyDescent="0.35">
      <c r="C26" s="41" t="s">
        <v>27</v>
      </c>
      <c r="D26" s="42">
        <v>23</v>
      </c>
      <c r="E26" s="43">
        <v>1.6834955503049323</v>
      </c>
      <c r="F26" s="43">
        <v>1.6834955503049323</v>
      </c>
    </row>
    <row r="27" spans="3:6" ht="15.5" x14ac:dyDescent="0.35">
      <c r="C27" s="41" t="s">
        <v>16</v>
      </c>
      <c r="D27" s="42">
        <v>24</v>
      </c>
      <c r="E27" s="43">
        <v>1.5716632897797203</v>
      </c>
      <c r="F27" s="43">
        <v>1.5716632897797203</v>
      </c>
    </row>
    <row r="28" spans="3:6" ht="15.5" x14ac:dyDescent="0.35">
      <c r="C28" s="41" t="s">
        <v>23</v>
      </c>
      <c r="D28" s="42">
        <v>25</v>
      </c>
      <c r="E28" s="43">
        <v>1.42182726831106</v>
      </c>
      <c r="F28" s="43">
        <v>1.42182726831106</v>
      </c>
    </row>
    <row r="29" spans="3:6" ht="15.5" x14ac:dyDescent="0.35">
      <c r="C29" s="41" t="s">
        <v>20</v>
      </c>
      <c r="D29" s="42">
        <v>26</v>
      </c>
      <c r="E29" s="43">
        <v>1.0644053749555296</v>
      </c>
      <c r="F29" s="43">
        <v>1.0644053749555296</v>
      </c>
    </row>
    <row r="30" spans="3:6" ht="15.5" x14ac:dyDescent="0.35">
      <c r="C30" s="41" t="s">
        <v>26</v>
      </c>
      <c r="D30" s="42">
        <v>27</v>
      </c>
      <c r="E30" s="43">
        <v>1.0168022856532244</v>
      </c>
      <c r="F30" s="43">
        <v>1.0168022856532244</v>
      </c>
    </row>
    <row r="31" spans="3:6" ht="15.5" x14ac:dyDescent="0.35">
      <c r="C31" s="41" t="s">
        <v>22</v>
      </c>
      <c r="D31" s="42">
        <v>28</v>
      </c>
      <c r="E31" s="43">
        <v>0.77587715944101943</v>
      </c>
      <c r="F31" s="43">
        <v>0.77587715944101943</v>
      </c>
    </row>
    <row r="32" spans="3:6" ht="15.5" x14ac:dyDescent="0.35">
      <c r="C32" s="41" t="s">
        <v>31</v>
      </c>
      <c r="D32" s="42">
        <v>29</v>
      </c>
      <c r="E32" s="43">
        <v>0.53573132812312585</v>
      </c>
      <c r="F32" s="43">
        <v>0.53573132812312585</v>
      </c>
    </row>
    <row r="33" spans="3:6" ht="15.5" x14ac:dyDescent="0.35">
      <c r="C33" s="41" t="s">
        <v>30</v>
      </c>
      <c r="D33" s="42">
        <v>30</v>
      </c>
      <c r="E33" s="43">
        <v>0.4276503499769162</v>
      </c>
      <c r="F33" s="43">
        <v>0.4276503499769162</v>
      </c>
    </row>
    <row r="34" spans="3:6" ht="15.5" x14ac:dyDescent="0.35">
      <c r="C34" s="41" t="s">
        <v>29</v>
      </c>
      <c r="D34" s="42">
        <v>31</v>
      </c>
      <c r="E34" s="43">
        <v>0.37422105994846588</v>
      </c>
      <c r="F34" s="43">
        <v>0.37422105994846588</v>
      </c>
    </row>
    <row r="35" spans="3:6" ht="15.5" x14ac:dyDescent="0.35">
      <c r="C35" s="41" t="s">
        <v>28</v>
      </c>
      <c r="D35" s="42">
        <v>32</v>
      </c>
      <c r="E35" s="43">
        <v>0.12020871025163189</v>
      </c>
      <c r="F35" s="43">
        <v>0.12020871025163189</v>
      </c>
    </row>
  </sheetData>
  <mergeCells count="1">
    <mergeCell ref="E3:F3"/>
  </mergeCells>
  <conditionalFormatting sqref="E4:E35">
    <cfRule type="dataBar" priority="1">
      <dataBar showValue="0">
        <cfvo type="num" val="0"/>
        <cfvo type="num" val="100"/>
        <color rgb="FFFFB52C"/>
      </dataBar>
      <extLst>
        <ext xmlns:x14="http://schemas.microsoft.com/office/spreadsheetml/2009/9/main" uri="{B025F937-C7B1-47D3-B67F-A62EFF666E3E}">
          <x14:id>{DE6F531A-0E8E-426D-84CA-8A27BB75E952}</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DE6F531A-0E8E-426D-84CA-8A27BB75E952}">
            <x14:dataBar minLength="0" maxLength="100" gradient="0">
              <x14:cfvo type="num">
                <xm:f>0</xm:f>
              </x14:cfvo>
              <x14:cfvo type="num">
                <xm:f>100</xm:f>
              </x14:cfvo>
              <x14:negativeFillColor rgb="FFFF0000"/>
              <x14:axisColor rgb="FF000000"/>
            </x14:dataBar>
          </x14:cfRule>
          <xm:sqref>E4:E35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1B44B-A1E0-4F0E-8C58-D4F119597118}">
  <dimension ref="B2:F16"/>
  <sheetViews>
    <sheetView showGridLines="0" topLeftCell="A10" workbookViewId="0">
      <selection activeCell="D3" sqref="D3"/>
    </sheetView>
  </sheetViews>
  <sheetFormatPr defaultRowHeight="14.5" x14ac:dyDescent="0.35"/>
  <cols>
    <col min="1" max="1" width="3.81640625" customWidth="1"/>
    <col min="2" max="2" width="14.453125" bestFit="1" customWidth="1"/>
    <col min="3" max="3" width="2" customWidth="1"/>
    <col min="4" max="4" width="101.36328125" customWidth="1"/>
    <col min="5" max="5" width="2.6328125" customWidth="1"/>
    <col min="6" max="6" width="115.90625" customWidth="1"/>
  </cols>
  <sheetData>
    <row r="2" spans="2:6" ht="21" x14ac:dyDescent="0.5">
      <c r="B2" s="27" t="s">
        <v>38</v>
      </c>
    </row>
    <row r="3" spans="2:6" ht="14" customHeight="1" x14ac:dyDescent="0.5">
      <c r="B3" s="4"/>
    </row>
    <row r="4" spans="2:6" s="5" customFormat="1" ht="4.5" customHeight="1" x14ac:dyDescent="0.35"/>
    <row r="5" spans="2:6" ht="9" customHeight="1" x14ac:dyDescent="0.35"/>
    <row r="6" spans="2:6" ht="15.5" x14ac:dyDescent="0.35">
      <c r="B6" s="28" t="s">
        <v>39</v>
      </c>
    </row>
    <row r="7" spans="2:6" ht="6" customHeight="1" thickBot="1" x14ac:dyDescent="0.4">
      <c r="B7" s="24"/>
      <c r="C7" s="24"/>
      <c r="D7" s="24"/>
      <c r="E7" s="24"/>
      <c r="F7" s="24"/>
    </row>
    <row r="8" spans="2:6" ht="29.5" thickTop="1" x14ac:dyDescent="0.35">
      <c r="B8" s="2" t="s">
        <v>33</v>
      </c>
      <c r="D8" s="10" t="s">
        <v>45</v>
      </c>
      <c r="E8" s="10"/>
      <c r="F8" s="17" t="s">
        <v>36</v>
      </c>
    </row>
    <row r="9" spans="2:6" ht="9.5" customHeight="1" thickBot="1" x14ac:dyDescent="0.4">
      <c r="B9" s="23"/>
      <c r="C9" s="24"/>
      <c r="D9" s="24"/>
      <c r="E9" s="24"/>
      <c r="F9" s="24"/>
    </row>
    <row r="10" spans="2:6" ht="261.5" thickTop="1" x14ac:dyDescent="0.35">
      <c r="B10" s="2" t="s">
        <v>35</v>
      </c>
      <c r="D10" s="10" t="s">
        <v>81</v>
      </c>
      <c r="E10" s="10"/>
      <c r="F10" s="18" t="s">
        <v>79</v>
      </c>
    </row>
    <row r="11" spans="2:6" ht="8.5" customHeight="1" thickBot="1" x14ac:dyDescent="0.4">
      <c r="B11" s="23"/>
      <c r="C11" s="24"/>
      <c r="D11" s="24"/>
      <c r="E11" s="24"/>
      <c r="F11" s="24"/>
    </row>
    <row r="12" spans="2:6" ht="15" thickTop="1" x14ac:dyDescent="0.35">
      <c r="B12" s="2" t="s">
        <v>34</v>
      </c>
      <c r="D12" s="2" t="s">
        <v>77</v>
      </c>
      <c r="E12" s="2"/>
      <c r="F12" s="17" t="s">
        <v>37</v>
      </c>
    </row>
    <row r="13" spans="2:6" ht="19" customHeight="1" x14ac:dyDescent="0.35"/>
    <row r="14" spans="2:6" s="5" customFormat="1" ht="4.5" customHeight="1" x14ac:dyDescent="0.35"/>
    <row r="15" spans="2:6" ht="10" customHeight="1" x14ac:dyDescent="0.35"/>
    <row r="16" spans="2:6" x14ac:dyDescent="0.35">
      <c r="B16" s="3"/>
    </row>
  </sheetData>
  <hyperlinks>
    <hyperlink ref="F8" r:id="rId1" xr:uid="{FABE74B4-84D4-44C5-A74A-4E3CED45DD18}"/>
    <hyperlink ref="F12" r:id="rId2" xr:uid="{C2C7E3E7-F3BA-49A6-919E-5434196739F1}"/>
  </hyperlinks>
  <pageMargins left="0.7" right="0.7" top="0.75" bottom="0.75" header="0.3" footer="0.3"/>
  <pageSetup orientation="portrait"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A05C7-74D8-491A-801D-0A39BC5DA8A5}">
  <dimension ref="A1:F40"/>
  <sheetViews>
    <sheetView zoomScaleNormal="100" workbookViewId="0">
      <selection activeCell="F1" sqref="F1:F2"/>
    </sheetView>
  </sheetViews>
  <sheetFormatPr defaultRowHeight="14.5" x14ac:dyDescent="0.35"/>
  <cols>
    <col min="1" max="1" width="21.26953125" bestFit="1" customWidth="1"/>
    <col min="2" max="5" width="25.90625" customWidth="1"/>
    <col min="6" max="6" width="24" bestFit="1" customWidth="1"/>
    <col min="8" max="8" width="22.1796875" bestFit="1" customWidth="1"/>
  </cols>
  <sheetData>
    <row r="1" spans="1:6" x14ac:dyDescent="0.35">
      <c r="A1" s="34" t="s">
        <v>46</v>
      </c>
      <c r="B1" s="35" t="s">
        <v>80</v>
      </c>
      <c r="C1" s="35"/>
      <c r="D1" s="35"/>
      <c r="E1" s="35"/>
      <c r="F1" s="34" t="s">
        <v>55</v>
      </c>
    </row>
    <row r="2" spans="1:6" ht="72.5" x14ac:dyDescent="0.35">
      <c r="A2" s="34"/>
      <c r="B2" s="11" t="s">
        <v>51</v>
      </c>
      <c r="C2" s="11" t="s">
        <v>52</v>
      </c>
      <c r="D2" s="11" t="s">
        <v>53</v>
      </c>
      <c r="E2" s="11" t="s">
        <v>54</v>
      </c>
      <c r="F2" s="34"/>
    </row>
    <row r="3" spans="1:6" x14ac:dyDescent="0.35">
      <c r="A3" t="s">
        <v>56</v>
      </c>
      <c r="B3" s="20">
        <v>0.17</v>
      </c>
      <c r="C3" s="20">
        <v>0.23</v>
      </c>
      <c r="D3" s="20">
        <v>0.21</v>
      </c>
      <c r="E3" s="20">
        <v>0.4</v>
      </c>
      <c r="F3" s="21">
        <f t="shared" ref="F3:F37" si="0">SUM(B3:D3)</f>
        <v>0.61</v>
      </c>
    </row>
    <row r="4" spans="1:6" x14ac:dyDescent="0.35">
      <c r="A4" t="s">
        <v>57</v>
      </c>
      <c r="B4" s="20">
        <v>0.39</v>
      </c>
      <c r="C4" s="20">
        <v>0.25</v>
      </c>
      <c r="D4" s="20">
        <v>0.13</v>
      </c>
      <c r="E4" s="20">
        <v>0.22</v>
      </c>
      <c r="F4" s="21">
        <f t="shared" si="0"/>
        <v>0.77</v>
      </c>
    </row>
    <row r="5" spans="1:6" x14ac:dyDescent="0.35">
      <c r="A5" t="s">
        <v>25</v>
      </c>
      <c r="B5" s="20">
        <v>0.32</v>
      </c>
      <c r="C5" s="20">
        <v>0.35</v>
      </c>
      <c r="D5" s="20">
        <v>0.1</v>
      </c>
      <c r="E5" s="20">
        <v>0.23</v>
      </c>
      <c r="F5" s="21">
        <f t="shared" si="0"/>
        <v>0.76999999999999991</v>
      </c>
    </row>
    <row r="6" spans="1:6" x14ac:dyDescent="0.35">
      <c r="A6" t="s">
        <v>58</v>
      </c>
      <c r="B6" s="20">
        <v>0.31</v>
      </c>
      <c r="C6" s="20">
        <v>0.3</v>
      </c>
      <c r="D6" s="20">
        <v>0.19</v>
      </c>
      <c r="E6" s="20">
        <v>0.21</v>
      </c>
      <c r="F6" s="21">
        <f t="shared" si="0"/>
        <v>0.8</v>
      </c>
    </row>
    <row r="7" spans="1:6" x14ac:dyDescent="0.35">
      <c r="A7" t="s">
        <v>59</v>
      </c>
      <c r="B7" s="20">
        <v>0.3</v>
      </c>
      <c r="C7" s="20">
        <v>0.39</v>
      </c>
      <c r="D7" s="20">
        <v>0.14000000000000001</v>
      </c>
      <c r="E7" s="20">
        <v>0.18</v>
      </c>
      <c r="F7" s="21">
        <f t="shared" si="0"/>
        <v>0.83</v>
      </c>
    </row>
    <row r="8" spans="1:6" x14ac:dyDescent="0.35">
      <c r="A8" t="s">
        <v>60</v>
      </c>
      <c r="B8" s="20">
        <v>0.27</v>
      </c>
      <c r="C8" s="20">
        <v>0.23</v>
      </c>
      <c r="D8" s="20">
        <v>0.2</v>
      </c>
      <c r="E8" s="20">
        <v>0.31</v>
      </c>
      <c r="F8" s="21">
        <f t="shared" si="0"/>
        <v>0.7</v>
      </c>
    </row>
    <row r="9" spans="1:6" x14ac:dyDescent="0.35">
      <c r="A9" t="s">
        <v>61</v>
      </c>
      <c r="B9" s="20">
        <v>0.23</v>
      </c>
      <c r="C9" s="20">
        <v>0.24</v>
      </c>
      <c r="D9" s="20">
        <v>0.2</v>
      </c>
      <c r="E9" s="20">
        <v>0.33</v>
      </c>
      <c r="F9" s="21">
        <f t="shared" si="0"/>
        <v>0.66999999999999993</v>
      </c>
    </row>
    <row r="10" spans="1:6" x14ac:dyDescent="0.35">
      <c r="A10" t="s">
        <v>62</v>
      </c>
      <c r="B10" s="20">
        <v>0.22</v>
      </c>
      <c r="C10" s="20">
        <v>0.19</v>
      </c>
      <c r="D10" s="20">
        <v>0.16</v>
      </c>
      <c r="E10" s="20">
        <v>0.43</v>
      </c>
      <c r="F10" s="21">
        <f t="shared" si="0"/>
        <v>0.57000000000000006</v>
      </c>
    </row>
    <row r="11" spans="1:6" x14ac:dyDescent="0.35">
      <c r="A11" t="s">
        <v>63</v>
      </c>
      <c r="B11" s="20">
        <v>0.22</v>
      </c>
      <c r="C11" s="20">
        <v>0.19</v>
      </c>
      <c r="D11" s="20">
        <v>0.18</v>
      </c>
      <c r="E11" s="20">
        <v>0.41</v>
      </c>
      <c r="F11" s="21">
        <f t="shared" si="0"/>
        <v>0.59000000000000008</v>
      </c>
    </row>
    <row r="12" spans="1:6" x14ac:dyDescent="0.35">
      <c r="A12" t="s">
        <v>0</v>
      </c>
      <c r="B12" s="20">
        <v>0.22</v>
      </c>
      <c r="C12" s="20">
        <v>0.28000000000000003</v>
      </c>
      <c r="D12" s="20">
        <v>0.24</v>
      </c>
      <c r="E12" s="20">
        <v>0.26</v>
      </c>
      <c r="F12" s="21">
        <f t="shared" si="0"/>
        <v>0.74</v>
      </c>
    </row>
    <row r="13" spans="1:6" x14ac:dyDescent="0.35">
      <c r="A13" t="s">
        <v>64</v>
      </c>
      <c r="B13" s="20">
        <v>0.2</v>
      </c>
      <c r="C13" s="20">
        <v>0.24</v>
      </c>
      <c r="D13" s="20">
        <v>0.28999999999999998</v>
      </c>
      <c r="E13" s="20">
        <v>0.26</v>
      </c>
      <c r="F13" s="21">
        <f t="shared" si="0"/>
        <v>0.73</v>
      </c>
    </row>
    <row r="14" spans="1:6" x14ac:dyDescent="0.35">
      <c r="A14" t="s">
        <v>65</v>
      </c>
      <c r="B14" s="20">
        <v>0.19</v>
      </c>
      <c r="C14" s="20">
        <v>0.25</v>
      </c>
      <c r="D14" s="20">
        <v>0.18</v>
      </c>
      <c r="E14" s="20">
        <v>0.38</v>
      </c>
      <c r="F14" s="21">
        <f t="shared" si="0"/>
        <v>0.62</v>
      </c>
    </row>
    <row r="15" spans="1:6" x14ac:dyDescent="0.35">
      <c r="A15" t="s">
        <v>66</v>
      </c>
      <c r="B15" s="20">
        <v>0.19</v>
      </c>
      <c r="C15" s="20">
        <v>0.3</v>
      </c>
      <c r="D15" s="20">
        <v>0.32</v>
      </c>
      <c r="E15" s="20">
        <v>0.2</v>
      </c>
      <c r="F15" s="21">
        <f t="shared" si="0"/>
        <v>0.81</v>
      </c>
    </row>
    <row r="16" spans="1:6" x14ac:dyDescent="0.35">
      <c r="A16" t="s">
        <v>67</v>
      </c>
      <c r="B16" s="20">
        <v>0.17</v>
      </c>
      <c r="C16" s="20">
        <v>0.24</v>
      </c>
      <c r="D16" s="20">
        <v>0.27</v>
      </c>
      <c r="E16" s="20">
        <v>0.33</v>
      </c>
      <c r="F16" s="21">
        <f t="shared" si="0"/>
        <v>0.68</v>
      </c>
    </row>
    <row r="17" spans="1:6" x14ac:dyDescent="0.35">
      <c r="A17" t="s">
        <v>19</v>
      </c>
      <c r="B17" s="20">
        <v>0.17</v>
      </c>
      <c r="C17" s="20">
        <v>0.21</v>
      </c>
      <c r="D17" s="20">
        <v>0.19</v>
      </c>
      <c r="E17" s="20">
        <v>0.44</v>
      </c>
      <c r="F17" s="21">
        <f t="shared" si="0"/>
        <v>0.57000000000000006</v>
      </c>
    </row>
    <row r="18" spans="1:6" x14ac:dyDescent="0.35">
      <c r="A18" t="s">
        <v>68</v>
      </c>
      <c r="B18" s="20">
        <v>0.16</v>
      </c>
      <c r="C18" s="20">
        <v>0.12</v>
      </c>
      <c r="D18" s="20">
        <v>0.28000000000000003</v>
      </c>
      <c r="E18" s="20">
        <v>0.44</v>
      </c>
      <c r="F18" s="21">
        <f t="shared" si="0"/>
        <v>0.56000000000000005</v>
      </c>
    </row>
    <row r="19" spans="1:6" x14ac:dyDescent="0.35">
      <c r="A19" t="s">
        <v>69</v>
      </c>
      <c r="B19" s="20">
        <v>0.16</v>
      </c>
      <c r="C19" s="20">
        <v>0.25</v>
      </c>
      <c r="D19" s="20">
        <v>0.27</v>
      </c>
      <c r="E19" s="20">
        <v>0.32</v>
      </c>
      <c r="F19" s="21">
        <f t="shared" si="0"/>
        <v>0.68</v>
      </c>
    </row>
    <row r="20" spans="1:6" x14ac:dyDescent="0.35">
      <c r="A20" t="s">
        <v>8</v>
      </c>
      <c r="B20" s="20">
        <v>0.16</v>
      </c>
      <c r="C20" s="20">
        <v>0.36</v>
      </c>
      <c r="D20" s="20">
        <v>0.26</v>
      </c>
      <c r="E20" s="20">
        <v>0.23</v>
      </c>
      <c r="F20" s="21">
        <f t="shared" si="0"/>
        <v>0.78</v>
      </c>
    </row>
    <row r="21" spans="1:6" x14ac:dyDescent="0.35">
      <c r="A21" t="s">
        <v>70</v>
      </c>
      <c r="B21" s="20">
        <v>0.15</v>
      </c>
      <c r="C21" s="20">
        <v>0.28000000000000003</v>
      </c>
      <c r="D21" s="20">
        <v>0.16</v>
      </c>
      <c r="E21" s="20">
        <v>0.41</v>
      </c>
      <c r="F21" s="21">
        <f t="shared" si="0"/>
        <v>0.59000000000000008</v>
      </c>
    </row>
    <row r="22" spans="1:6" x14ac:dyDescent="0.35">
      <c r="A22" t="s">
        <v>12</v>
      </c>
      <c r="B22" s="20">
        <v>0.15</v>
      </c>
      <c r="C22" s="20">
        <v>0.3</v>
      </c>
      <c r="D22" s="20">
        <v>0.19</v>
      </c>
      <c r="E22" s="20">
        <v>0.37</v>
      </c>
      <c r="F22" s="21">
        <f t="shared" si="0"/>
        <v>0.6399999999999999</v>
      </c>
    </row>
    <row r="23" spans="1:6" x14ac:dyDescent="0.35">
      <c r="A23" t="s">
        <v>71</v>
      </c>
      <c r="B23" s="20">
        <v>0.14000000000000001</v>
      </c>
      <c r="C23" s="20">
        <v>0.22</v>
      </c>
      <c r="D23" s="20">
        <v>0.2</v>
      </c>
      <c r="E23" s="20">
        <v>0.44</v>
      </c>
      <c r="F23" s="21">
        <f t="shared" si="0"/>
        <v>0.56000000000000005</v>
      </c>
    </row>
    <row r="24" spans="1:6" x14ac:dyDescent="0.35">
      <c r="A24" t="s">
        <v>1</v>
      </c>
      <c r="B24" s="20">
        <v>0.14000000000000001</v>
      </c>
      <c r="C24" s="20">
        <v>0.3</v>
      </c>
      <c r="D24" s="20">
        <v>0.3</v>
      </c>
      <c r="E24" s="20">
        <v>0.26</v>
      </c>
      <c r="F24" s="21">
        <f t="shared" si="0"/>
        <v>0.74</v>
      </c>
    </row>
    <row r="25" spans="1:6" x14ac:dyDescent="0.35">
      <c r="A25" t="s">
        <v>72</v>
      </c>
      <c r="B25" s="20">
        <v>0.13</v>
      </c>
      <c r="C25" s="20">
        <v>0.23</v>
      </c>
      <c r="D25" s="20">
        <v>0.27</v>
      </c>
      <c r="E25" s="20">
        <v>0.37</v>
      </c>
      <c r="F25" s="21">
        <f t="shared" si="0"/>
        <v>0.63</v>
      </c>
    </row>
    <row r="26" spans="1:6" x14ac:dyDescent="0.35">
      <c r="A26" t="s">
        <v>17</v>
      </c>
      <c r="B26" s="20">
        <v>0.13</v>
      </c>
      <c r="C26" s="20">
        <v>0.28999999999999998</v>
      </c>
      <c r="D26" s="20">
        <v>0.19</v>
      </c>
      <c r="E26" s="20">
        <v>0.4</v>
      </c>
      <c r="F26" s="21">
        <f t="shared" si="0"/>
        <v>0.61</v>
      </c>
    </row>
    <row r="27" spans="1:6" x14ac:dyDescent="0.35">
      <c r="A27" t="s">
        <v>73</v>
      </c>
      <c r="B27" s="20">
        <v>0.12</v>
      </c>
      <c r="C27" s="20">
        <v>0.26</v>
      </c>
      <c r="D27" s="20">
        <v>0.11</v>
      </c>
      <c r="E27" s="20">
        <v>0.51</v>
      </c>
      <c r="F27" s="21">
        <f t="shared" si="0"/>
        <v>0.49</v>
      </c>
    </row>
    <row r="28" spans="1:6" x14ac:dyDescent="0.35">
      <c r="A28" t="s">
        <v>10</v>
      </c>
      <c r="B28" s="20">
        <v>0.12</v>
      </c>
      <c r="C28" s="20">
        <v>0.22</v>
      </c>
      <c r="D28" s="20">
        <v>0.17</v>
      </c>
      <c r="E28" s="20">
        <v>0.49</v>
      </c>
      <c r="F28" s="21">
        <f t="shared" si="0"/>
        <v>0.51</v>
      </c>
    </row>
    <row r="29" spans="1:6" x14ac:dyDescent="0.35">
      <c r="A29" t="s">
        <v>49</v>
      </c>
      <c r="B29" s="20">
        <v>0.1</v>
      </c>
      <c r="C29" s="20">
        <v>0.25</v>
      </c>
      <c r="D29" s="20">
        <v>0.33</v>
      </c>
      <c r="E29" s="20">
        <v>0.32</v>
      </c>
      <c r="F29" s="21">
        <f t="shared" si="0"/>
        <v>0.67999999999999994</v>
      </c>
    </row>
    <row r="30" spans="1:6" x14ac:dyDescent="0.35">
      <c r="A30" t="s">
        <v>27</v>
      </c>
      <c r="B30" s="20">
        <v>0.1</v>
      </c>
      <c r="C30" s="20">
        <v>0.12</v>
      </c>
      <c r="D30" s="20">
        <v>0.14000000000000001</v>
      </c>
      <c r="E30" s="20">
        <v>0.64</v>
      </c>
      <c r="F30" s="21">
        <f t="shared" si="0"/>
        <v>0.36</v>
      </c>
    </row>
    <row r="31" spans="1:6" x14ac:dyDescent="0.35">
      <c r="A31" t="s">
        <v>11</v>
      </c>
      <c r="B31" s="20">
        <v>0.1</v>
      </c>
      <c r="C31" s="20">
        <v>0.09</v>
      </c>
      <c r="D31" s="20">
        <v>0.1</v>
      </c>
      <c r="E31" s="20">
        <v>0.72</v>
      </c>
      <c r="F31" s="21">
        <f t="shared" si="0"/>
        <v>0.29000000000000004</v>
      </c>
    </row>
    <row r="32" spans="1:6" x14ac:dyDescent="0.35">
      <c r="A32" t="s">
        <v>74</v>
      </c>
      <c r="B32" s="20">
        <v>0.1</v>
      </c>
      <c r="C32" s="20">
        <v>0.13</v>
      </c>
      <c r="D32" s="20">
        <v>0.21</v>
      </c>
      <c r="E32" s="20">
        <v>0.56999999999999995</v>
      </c>
      <c r="F32" s="21">
        <f t="shared" si="0"/>
        <v>0.44</v>
      </c>
    </row>
    <row r="33" spans="1:6" x14ac:dyDescent="0.35">
      <c r="A33" t="s">
        <v>26</v>
      </c>
      <c r="B33" s="20">
        <v>0.09</v>
      </c>
      <c r="C33" s="20">
        <v>0.21</v>
      </c>
      <c r="D33" s="20">
        <v>0.21</v>
      </c>
      <c r="E33" s="20">
        <v>0.5</v>
      </c>
      <c r="F33" s="21">
        <f t="shared" si="0"/>
        <v>0.51</v>
      </c>
    </row>
    <row r="34" spans="1:6" x14ac:dyDescent="0.35">
      <c r="A34" t="s">
        <v>23</v>
      </c>
      <c r="B34" s="20">
        <v>0.08</v>
      </c>
      <c r="C34" s="20">
        <v>0.18</v>
      </c>
      <c r="D34" s="20">
        <v>0.25</v>
      </c>
      <c r="E34" s="20">
        <v>0.5</v>
      </c>
      <c r="F34" s="21">
        <f t="shared" si="0"/>
        <v>0.51</v>
      </c>
    </row>
    <row r="35" spans="1:6" x14ac:dyDescent="0.35">
      <c r="A35" t="s">
        <v>24</v>
      </c>
      <c r="B35" s="20">
        <v>7.0000000000000007E-2</v>
      </c>
      <c r="C35" s="20">
        <v>0.08</v>
      </c>
      <c r="D35" s="20">
        <v>0.18</v>
      </c>
      <c r="E35" s="20">
        <v>0.68</v>
      </c>
      <c r="F35" s="21">
        <f t="shared" si="0"/>
        <v>0.33</v>
      </c>
    </row>
    <row r="36" spans="1:6" x14ac:dyDescent="0.35">
      <c r="A36" t="s">
        <v>13</v>
      </c>
      <c r="B36" s="20">
        <v>0.05</v>
      </c>
      <c r="C36" s="20">
        <v>0.09</v>
      </c>
      <c r="D36" s="20">
        <v>0.2</v>
      </c>
      <c r="E36" s="20">
        <v>0.67</v>
      </c>
      <c r="F36" s="21">
        <f t="shared" si="0"/>
        <v>0.34</v>
      </c>
    </row>
    <row r="37" spans="1:6" x14ac:dyDescent="0.35">
      <c r="A37" t="s">
        <v>75</v>
      </c>
      <c r="B37" s="20">
        <v>0.04</v>
      </c>
      <c r="C37" s="20">
        <v>0.14000000000000001</v>
      </c>
      <c r="D37" s="20">
        <v>0.15</v>
      </c>
      <c r="E37" s="20">
        <v>0.67</v>
      </c>
      <c r="F37" s="21">
        <f t="shared" si="0"/>
        <v>0.33</v>
      </c>
    </row>
    <row r="40" spans="1:6" x14ac:dyDescent="0.35">
      <c r="A40" s="22" t="s">
        <v>76</v>
      </c>
    </row>
  </sheetData>
  <mergeCells count="3">
    <mergeCell ref="A1:A2"/>
    <mergeCell ref="B1:E1"/>
    <mergeCell ref="F1:F2"/>
  </mergeCells>
  <hyperlinks>
    <hyperlink ref="A40" r:id="rId1" location="page=3" xr:uid="{94EACBBB-7DA9-44E7-B67C-354B15082B8A}"/>
  </hyperlinks>
  <pageMargins left="0.7" right="0.7" top="0.75" bottom="0.75" header="0.3" footer="0.3"/>
  <ignoredErrors>
    <ignoredError sqref="F3:F37"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C1699-1CC7-4915-9095-C3611BC3F032}">
  <dimension ref="A1:D33"/>
  <sheetViews>
    <sheetView workbookViewId="0">
      <selection activeCell="G20" sqref="G20"/>
    </sheetView>
  </sheetViews>
  <sheetFormatPr defaultRowHeight="14.5" x14ac:dyDescent="0.35"/>
  <cols>
    <col min="1" max="1" width="22.1796875" bestFit="1" customWidth="1"/>
    <col min="2" max="2" width="16.36328125" customWidth="1"/>
    <col min="3" max="3" width="18.7265625" customWidth="1"/>
    <col min="4" max="4" width="20.36328125" customWidth="1"/>
  </cols>
  <sheetData>
    <row r="1" spans="1:4" ht="51.5" customHeight="1" x14ac:dyDescent="0.35">
      <c r="A1" s="12" t="s">
        <v>46</v>
      </c>
      <c r="B1" s="12" t="s">
        <v>47</v>
      </c>
      <c r="C1" s="12" t="s">
        <v>48</v>
      </c>
      <c r="D1" s="12" t="s">
        <v>50</v>
      </c>
    </row>
    <row r="2" spans="1:4" x14ac:dyDescent="0.35">
      <c r="A2" t="s">
        <v>0</v>
      </c>
      <c r="B2" s="7">
        <v>0.8970588235294118</v>
      </c>
      <c r="C2" s="19">
        <v>0.74</v>
      </c>
      <c r="D2" s="13">
        <f t="shared" ref="D2:D33" si="0">IFERROR(C2, 0.5224*B2+0.2875)</f>
        <v>0.74</v>
      </c>
    </row>
    <row r="3" spans="1:4" x14ac:dyDescent="0.35">
      <c r="A3" t="s">
        <v>2</v>
      </c>
      <c r="B3" s="7">
        <v>0.84615384615384615</v>
      </c>
      <c r="C3" s="19" t="e">
        <v>#N/A</v>
      </c>
      <c r="D3" s="13">
        <f t="shared" si="0"/>
        <v>0.7295307692307692</v>
      </c>
    </row>
    <row r="4" spans="1:4" x14ac:dyDescent="0.35">
      <c r="A4" t="s">
        <v>1</v>
      </c>
      <c r="B4" s="7">
        <v>0.7678571428571429</v>
      </c>
      <c r="C4" s="19">
        <v>0.74</v>
      </c>
      <c r="D4" s="13">
        <f t="shared" si="0"/>
        <v>0.74</v>
      </c>
    </row>
    <row r="5" spans="1:4" x14ac:dyDescent="0.35">
      <c r="A5" t="s">
        <v>3</v>
      </c>
      <c r="B5" s="7">
        <v>0.921875</v>
      </c>
      <c r="C5" s="19" t="e">
        <v>#N/A</v>
      </c>
      <c r="D5" s="13">
        <f t="shared" si="0"/>
        <v>0.76908749999999992</v>
      </c>
    </row>
    <row r="6" spans="1:4" x14ac:dyDescent="0.35">
      <c r="A6" t="s">
        <v>4</v>
      </c>
      <c r="B6" s="7">
        <v>0.82692307692307687</v>
      </c>
      <c r="C6" s="19" t="e">
        <v>#N/A</v>
      </c>
      <c r="D6" s="13">
        <f t="shared" si="0"/>
        <v>0.71948461538461528</v>
      </c>
    </row>
    <row r="7" spans="1:4" x14ac:dyDescent="0.35">
      <c r="A7" t="s">
        <v>5</v>
      </c>
      <c r="B7" s="7">
        <v>0.82499999999999996</v>
      </c>
      <c r="C7" s="19" t="e">
        <v>#N/A</v>
      </c>
      <c r="D7" s="13">
        <f t="shared" si="0"/>
        <v>0.71848000000000001</v>
      </c>
    </row>
    <row r="8" spans="1:4" x14ac:dyDescent="0.35">
      <c r="A8" t="s">
        <v>6</v>
      </c>
      <c r="B8" s="7">
        <v>0.81081081081081086</v>
      </c>
      <c r="C8" s="19" t="e">
        <v>#N/A</v>
      </c>
      <c r="D8" s="13">
        <f t="shared" si="0"/>
        <v>0.7110675675675675</v>
      </c>
    </row>
    <row r="9" spans="1:4" x14ac:dyDescent="0.35">
      <c r="A9" t="s">
        <v>7</v>
      </c>
      <c r="B9" s="7">
        <v>0.88888888888888884</v>
      </c>
      <c r="C9" s="19" t="e">
        <v>#N/A</v>
      </c>
      <c r="D9" s="13">
        <f t="shared" si="0"/>
        <v>0.7518555555555555</v>
      </c>
    </row>
    <row r="10" spans="1:4" x14ac:dyDescent="0.35">
      <c r="A10" t="s">
        <v>8</v>
      </c>
      <c r="B10" s="7">
        <v>0.68421052631578949</v>
      </c>
      <c r="C10" s="19">
        <v>0.78</v>
      </c>
      <c r="D10" s="13">
        <f t="shared" si="0"/>
        <v>0.78</v>
      </c>
    </row>
    <row r="11" spans="1:4" x14ac:dyDescent="0.35">
      <c r="A11" t="s">
        <v>13</v>
      </c>
      <c r="B11" s="7">
        <v>0.38181818181818183</v>
      </c>
      <c r="C11" s="19">
        <v>0.34</v>
      </c>
      <c r="D11" s="13">
        <f t="shared" si="0"/>
        <v>0.34</v>
      </c>
    </row>
    <row r="12" spans="1:4" x14ac:dyDescent="0.35">
      <c r="A12" t="s">
        <v>12</v>
      </c>
      <c r="B12" s="7">
        <v>0.72413793103448276</v>
      </c>
      <c r="C12" s="19">
        <v>0.6399999999999999</v>
      </c>
      <c r="D12" s="13">
        <f t="shared" si="0"/>
        <v>0.6399999999999999</v>
      </c>
    </row>
    <row r="13" spans="1:4" x14ac:dyDescent="0.35">
      <c r="A13" t="s">
        <v>10</v>
      </c>
      <c r="B13" s="7">
        <v>0.57608695652173914</v>
      </c>
      <c r="C13" s="19">
        <v>0.51</v>
      </c>
      <c r="D13" s="13">
        <f t="shared" si="0"/>
        <v>0.51</v>
      </c>
    </row>
    <row r="14" spans="1:4" x14ac:dyDescent="0.35">
      <c r="A14" t="s">
        <v>14</v>
      </c>
      <c r="B14" s="7">
        <v>0.62264150943396224</v>
      </c>
      <c r="C14" s="19">
        <v>0.59000000000000008</v>
      </c>
      <c r="D14" s="13">
        <f t="shared" si="0"/>
        <v>0.59000000000000008</v>
      </c>
    </row>
    <row r="15" spans="1:4" x14ac:dyDescent="0.35">
      <c r="A15" t="s">
        <v>19</v>
      </c>
      <c r="B15" s="7">
        <v>0.47619047619047616</v>
      </c>
      <c r="C15" s="19">
        <v>0.57000000000000006</v>
      </c>
      <c r="D15" s="13">
        <f t="shared" si="0"/>
        <v>0.57000000000000006</v>
      </c>
    </row>
    <row r="16" spans="1:4" x14ac:dyDescent="0.35">
      <c r="A16" t="s">
        <v>11</v>
      </c>
      <c r="B16" s="7">
        <v>0.16</v>
      </c>
      <c r="C16" s="19">
        <v>0.29000000000000004</v>
      </c>
      <c r="D16" s="13">
        <f t="shared" si="0"/>
        <v>0.29000000000000004</v>
      </c>
    </row>
    <row r="17" spans="1:4" x14ac:dyDescent="0.35">
      <c r="A17" t="s">
        <v>9</v>
      </c>
      <c r="B17" s="7">
        <v>0.53968253968253965</v>
      </c>
      <c r="C17" s="19" t="e">
        <v>#N/A</v>
      </c>
      <c r="D17" s="13">
        <f t="shared" si="0"/>
        <v>0.56943015873015868</v>
      </c>
    </row>
    <row r="18" spans="1:4" x14ac:dyDescent="0.35">
      <c r="A18" t="s">
        <v>49</v>
      </c>
      <c r="B18" s="7">
        <v>0.36842105263157893</v>
      </c>
      <c r="C18" s="19">
        <v>0.67999999999999994</v>
      </c>
      <c r="D18" s="13">
        <f t="shared" si="0"/>
        <v>0.67999999999999994</v>
      </c>
    </row>
    <row r="19" spans="1:4" x14ac:dyDescent="0.35">
      <c r="A19" t="s">
        <v>15</v>
      </c>
      <c r="B19" s="7">
        <v>0.84</v>
      </c>
      <c r="C19" s="19" t="e">
        <v>#N/A</v>
      </c>
      <c r="D19" s="13">
        <f t="shared" si="0"/>
        <v>0.72631599999999996</v>
      </c>
    </row>
    <row r="20" spans="1:4" x14ac:dyDescent="0.35">
      <c r="A20" t="s">
        <v>17</v>
      </c>
      <c r="B20" s="7">
        <v>0.25641025641025639</v>
      </c>
      <c r="C20" s="19">
        <v>0.61</v>
      </c>
      <c r="D20" s="13">
        <f t="shared" si="0"/>
        <v>0.61</v>
      </c>
    </row>
    <row r="21" spans="1:4" x14ac:dyDescent="0.35">
      <c r="A21" t="s">
        <v>16</v>
      </c>
      <c r="B21" s="7">
        <v>0.8</v>
      </c>
      <c r="C21" s="19" t="e">
        <v>#N/A</v>
      </c>
      <c r="D21" s="13">
        <f t="shared" si="0"/>
        <v>0.70541999999999994</v>
      </c>
    </row>
    <row r="22" spans="1:4" x14ac:dyDescent="0.35">
      <c r="A22" t="s">
        <v>23</v>
      </c>
      <c r="B22" s="7">
        <v>0.61111111111111116</v>
      </c>
      <c r="C22" s="19">
        <v>0.51</v>
      </c>
      <c r="D22" s="13">
        <f t="shared" si="0"/>
        <v>0.51</v>
      </c>
    </row>
    <row r="23" spans="1:4" x14ac:dyDescent="0.35">
      <c r="A23" t="s">
        <v>18</v>
      </c>
      <c r="B23" s="7">
        <v>0.5</v>
      </c>
      <c r="C23" s="19" t="e">
        <v>#N/A</v>
      </c>
      <c r="D23" s="13">
        <f t="shared" si="0"/>
        <v>0.54869999999999997</v>
      </c>
    </row>
    <row r="24" spans="1:4" x14ac:dyDescent="0.35">
      <c r="A24" t="s">
        <v>24</v>
      </c>
      <c r="B24" s="7">
        <v>0.21568627450980393</v>
      </c>
      <c r="C24" s="19">
        <v>0.33</v>
      </c>
      <c r="D24" s="13">
        <f t="shared" si="0"/>
        <v>0.33</v>
      </c>
    </row>
    <row r="25" spans="1:4" x14ac:dyDescent="0.35">
      <c r="A25" t="s">
        <v>20</v>
      </c>
      <c r="B25" s="7">
        <v>0.86956521739130432</v>
      </c>
      <c r="C25" s="19" t="e">
        <v>#N/A</v>
      </c>
      <c r="D25" s="13">
        <f t="shared" si="0"/>
        <v>0.74176086956521736</v>
      </c>
    </row>
    <row r="26" spans="1:4" x14ac:dyDescent="0.35">
      <c r="A26" t="s">
        <v>22</v>
      </c>
      <c r="B26" s="7">
        <v>0.71951219512195119</v>
      </c>
      <c r="C26" s="19" t="e">
        <v>#N/A</v>
      </c>
      <c r="D26" s="13">
        <f t="shared" si="0"/>
        <v>0.66337317073170721</v>
      </c>
    </row>
    <row r="27" spans="1:4" x14ac:dyDescent="0.35">
      <c r="A27" t="s">
        <v>26</v>
      </c>
      <c r="B27" s="7">
        <v>0.42372881355932202</v>
      </c>
      <c r="C27" s="19">
        <v>0.51</v>
      </c>
      <c r="D27" s="13">
        <f t="shared" si="0"/>
        <v>0.51</v>
      </c>
    </row>
    <row r="28" spans="1:4" x14ac:dyDescent="0.35">
      <c r="A28" t="s">
        <v>27</v>
      </c>
      <c r="B28" s="7">
        <v>0.19090909090909092</v>
      </c>
      <c r="C28" s="19">
        <v>0.36</v>
      </c>
      <c r="D28" s="13">
        <f t="shared" si="0"/>
        <v>0.36</v>
      </c>
    </row>
    <row r="29" spans="1:4" x14ac:dyDescent="0.35">
      <c r="A29" t="s">
        <v>29</v>
      </c>
      <c r="B29" s="7">
        <v>0.66249999999999998</v>
      </c>
      <c r="C29" s="19">
        <v>0.59000000000000008</v>
      </c>
      <c r="D29" s="13">
        <f t="shared" si="0"/>
        <v>0.59000000000000008</v>
      </c>
    </row>
    <row r="30" spans="1:4" x14ac:dyDescent="0.35">
      <c r="A30" t="s">
        <v>31</v>
      </c>
      <c r="B30" s="7">
        <v>0.34883720930232559</v>
      </c>
      <c r="C30" s="19" t="e">
        <v>#N/A</v>
      </c>
      <c r="D30" s="13">
        <f t="shared" si="0"/>
        <v>0.46973255813953485</v>
      </c>
    </row>
    <row r="31" spans="1:4" x14ac:dyDescent="0.35">
      <c r="A31" t="s">
        <v>30</v>
      </c>
      <c r="B31" s="7">
        <v>0.34090909090909088</v>
      </c>
      <c r="C31" s="19" t="e">
        <v>#N/A</v>
      </c>
      <c r="D31" s="13">
        <f t="shared" si="0"/>
        <v>0.46559090909090906</v>
      </c>
    </row>
    <row r="32" spans="1:4" x14ac:dyDescent="0.35">
      <c r="A32" t="s">
        <v>25</v>
      </c>
      <c r="B32" s="7">
        <v>5.2631578947368418E-2</v>
      </c>
      <c r="C32" s="19" t="e">
        <v>#N/A</v>
      </c>
      <c r="D32" s="13">
        <f t="shared" si="0"/>
        <v>0.31499473684210522</v>
      </c>
    </row>
    <row r="33" spans="1:4" x14ac:dyDescent="0.35">
      <c r="A33" t="s">
        <v>28</v>
      </c>
      <c r="B33" s="7">
        <v>0.17391304347826086</v>
      </c>
      <c r="C33" s="19" t="e">
        <v>#N/A</v>
      </c>
      <c r="D33" s="13">
        <f t="shared" si="0"/>
        <v>0.37835217391304343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4387B-3A1C-4F80-9B99-9664B104C11E}">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Index</vt:lpstr>
      <vt:lpstr>Formatted ranking table</vt:lpstr>
      <vt:lpstr>Methodology</vt:lpstr>
      <vt:lpstr>Annex - IPSOS data</vt:lpstr>
      <vt:lpstr>Annex - IPSOS imputation</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Edward Wickstead (ewickstead@CGDEV.ORG)</dc:creator>
  <cp:lastModifiedBy>Maya Verber (mverber@CGDEV.ORG)</cp:lastModifiedBy>
  <dcterms:created xsi:type="dcterms:W3CDTF">2022-11-17T14:53:22Z</dcterms:created>
  <dcterms:modified xsi:type="dcterms:W3CDTF">2022-11-18T15:04:55Z</dcterms:modified>
</cp:coreProperties>
</file>