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centerforglobaldevelop-my.sharepoint.com/personal/shughes_cgdev_org/Documents/"/>
    </mc:Choice>
  </mc:AlternateContent>
  <xr:revisionPtr revIDLastSave="0" documentId="8_{68D42FFD-2B25-4ECE-8BED-E792A861E1D7}" xr6:coauthVersionLast="47" xr6:coauthVersionMax="47" xr10:uidLastSave="{00000000-0000-0000-0000-000000000000}"/>
  <bookViews>
    <workbookView xWindow="-108" yWindow="-108" windowWidth="23256" windowHeight="12456" xr2:uid="{00000000-000D-0000-FFFF-FFFF00000000}"/>
  </bookViews>
  <sheets>
    <sheet name="Cover Sheet" sheetId="16" r:id="rId1"/>
    <sheet name="Contents" sheetId="7" r:id="rId2"/>
    <sheet name="Table 1" sheetId="10" r:id="rId3"/>
    <sheet name="Figure 1" sheetId="11" r:id="rId4"/>
    <sheet name="Figure 2" sheetId="12" r:id="rId5"/>
    <sheet name="IA UK Timeseries" sheetId="4" r:id="rId6"/>
    <sheet name="IA DAC Cross-section" sheetId="13" r:id="rId7"/>
    <sheet name="DAC1 Filtered Table 1" sheetId="9" r:id="rId8"/>
    <sheet name="DAC Filtered Table 2" sheetId="15" r:id="rId9"/>
    <sheet name="HMT March 2026 GDP Deflators" sheetId="5" r:id="rId10"/>
  </sheets>
  <definedNames>
    <definedName name="________tab3">!#REF!</definedName>
    <definedName name="________tab6">!#REF!</definedName>
    <definedName name="________tab8">!#REF!</definedName>
    <definedName name="_______tab3">!#REF!</definedName>
    <definedName name="_______tab6">!#REF!</definedName>
    <definedName name="_______tab8">!#REF!</definedName>
    <definedName name="______tab3">!#REF!</definedName>
    <definedName name="______tab6">!#REF!</definedName>
    <definedName name="______tab8">!#REF!</definedName>
    <definedName name="_____tab3">!#REF!</definedName>
    <definedName name="_____tab6">!#REF!</definedName>
    <definedName name="_____tab8">!#REF!</definedName>
    <definedName name="____tab3">!#REF!</definedName>
    <definedName name="____tab6">!#REF!</definedName>
    <definedName name="____tab8">!#REF!</definedName>
    <definedName name="___tab3">!#REF!</definedName>
    <definedName name="___tab6">!#REF!</definedName>
    <definedName name="___tab8">!#REF!</definedName>
    <definedName name="__123Graph_A" hidden="1">#REF!</definedName>
    <definedName name="__123Graph_AALLTAX" hidden="1">#REF!</definedName>
    <definedName name="__123Graph_ACFSINDIV" hidden="1">#REF!</definedName>
    <definedName name="__123Graph_AChart1" hidden="1">#REF!</definedName>
    <definedName name="__123Graph_ACHGSPD1" hidden="1">#REF!</definedName>
    <definedName name="__123Graph_ACHGSPD2" hidden="1">#REF!</definedName>
    <definedName name="__123Graph_ACurrent" hidden="1">#REF!</definedName>
    <definedName name="__123Graph_AEFF" hidden="1">#REF!</definedName>
    <definedName name="__123Graph_AEFG" hidden="1">#REF!</definedName>
    <definedName name="__123Graph_AGR14PBF1" hidden="1">#REF!</definedName>
    <definedName name="__123Graph_AHOMEVAT" hidden="1">#REF!</definedName>
    <definedName name="__123Graph_AIMPORT" hidden="1">#REF!</definedName>
    <definedName name="__123Graph_ALBFFIN" hidden="1">#REF!</definedName>
    <definedName name="__123Graph_ALBFFIN2" hidden="1">#REF!</definedName>
    <definedName name="__123Graph_ALBFFIO" hidden="1">#REF!</definedName>
    <definedName name="__123Graph_ALBFHIC2" hidden="1">#REF!</definedName>
    <definedName name="__123Graph_ALCB" hidden="1">#REF!</definedName>
    <definedName name="__123Graph_ANACFIN" hidden="1">#REF!</definedName>
    <definedName name="__123Graph_ANACHIC" hidden="1">#REF!</definedName>
    <definedName name="__123Graph_APDNUMBERS" hidden="1">#REF!</definedName>
    <definedName name="__123Graph_APDTRENDS" hidden="1">#REF!</definedName>
    <definedName name="__123Graph_APIC" hidden="1">#REF!</definedName>
    <definedName name="__123Graph_APID" hidden="1">#REF!</definedName>
    <definedName name="__123Graph_ATOBREV" hidden="1">#REF!</definedName>
    <definedName name="__123Graph_ATOTAL" hidden="1">#REF!</definedName>
    <definedName name="__123Graph_B" hidden="1">#REF!</definedName>
    <definedName name="__123Graph_BCFSINDIV" hidden="1">#REF!</definedName>
    <definedName name="__123Graph_BCFSUK" hidden="1">#REF!</definedName>
    <definedName name="__123Graph_BChart1" hidden="1">#REF!</definedName>
    <definedName name="__123Graph_BCHGSPD1" hidden="1">#REF!</definedName>
    <definedName name="__123Graph_BCHGSPD2" hidden="1">#REF!</definedName>
    <definedName name="__123Graph_BCurrent" hidden="1">#REF!</definedName>
    <definedName name="__123Graph_BEFF" hidden="1">#REF!</definedName>
    <definedName name="__123Graph_BEFG" hidden="1">#REF!</definedName>
    <definedName name="__123Graph_BHOMEVAT" hidden="1">#REF!</definedName>
    <definedName name="__123Graph_BIMPORT" hidden="1">#REF!</definedName>
    <definedName name="__123Graph_BLBF" hidden="1">#REF!</definedName>
    <definedName name="__123Graph_BLBFFIN" hidden="1">#REF!</definedName>
    <definedName name="__123Graph_BLBFFIN_NEW" hidden="1">#REF!</definedName>
    <definedName name="__123Graph_BLCB" hidden="1">#REF!</definedName>
    <definedName name="__123Graph_BPDTRENDS" hidden="1">#REF!</definedName>
    <definedName name="__123Graph_BPIC" hidden="1">#REF!</definedName>
    <definedName name="__123Graph_BTOTAL" hidden="1">#REF!</definedName>
    <definedName name="__123Graph_C" hidden="1">#REF!</definedName>
    <definedName name="__123Graph_CACT13BUD" hidden="1">#REF!</definedName>
    <definedName name="__123Graph_CCFSINDIV" hidden="1">#REF!</definedName>
    <definedName name="__123Graph_CCFSUK" hidden="1">#REF!</definedName>
    <definedName name="__123Graph_CChart1" hidden="1">#REF!</definedName>
    <definedName name="__123Graph_CCurrent" hidden="1">#REF!</definedName>
    <definedName name="__123Graph_CEFF" hidden="1">#REF!</definedName>
    <definedName name="__123Graph_CGR14PBF1" hidden="1">#REF!</definedName>
    <definedName name="__123Graph_CLBF" hidden="1">#REF!</definedName>
    <definedName name="__123Graph_CPIC" hidden="1">#REF!</definedName>
    <definedName name="__123Graph_D" hidden="1">#REF!</definedName>
    <definedName name="__123Graph_DACT13BUD" hidden="1">#REF!</definedName>
    <definedName name="__123Graph_DCFSINDIV" hidden="1">#REF!</definedName>
    <definedName name="__123Graph_DCFSUK" hidden="1">#REF!</definedName>
    <definedName name="__123Graph_DChart1" hidden="1">#REF!</definedName>
    <definedName name="__123Graph_DCurrent" hidden="1">#REF!</definedName>
    <definedName name="__123Graph_DEFF" hidden="1">#REF!</definedName>
    <definedName name="__123Graph_DEFF2" hidden="1">#REF!</definedName>
    <definedName name="__123Graph_DGR14PBF1" hidden="1">#REF!</definedName>
    <definedName name="__123Graph_DLBF" hidden="1">#REF!</definedName>
    <definedName name="__123Graph_DPIC" hidden="1">#REF!</definedName>
    <definedName name="__123Graph_E" hidden="1">#REF!</definedName>
    <definedName name="__123Graph_EACT13BUD" hidden="1">#REF!</definedName>
    <definedName name="__123Graph_ECFSINDIV" hidden="1">#REF!</definedName>
    <definedName name="__123Graph_ECFSUK" hidden="1">#REF!</definedName>
    <definedName name="__123Graph_EChart1" hidden="1">#REF!</definedName>
    <definedName name="__123Graph_ECurrent" hidden="1">#REF!</definedName>
    <definedName name="__123Graph_EEFF" hidden="1">#REF!</definedName>
    <definedName name="__123Graph_EEFFHIC" hidden="1">#REF!</definedName>
    <definedName name="__123Graph_EGR14PBF1" hidden="1">#REF!</definedName>
    <definedName name="__123Graph_ELBF" hidden="1">#REF!</definedName>
    <definedName name="__123Graph_EPIC" hidden="1">#REF!</definedName>
    <definedName name="__123Graph_F" hidden="1">#REF!</definedName>
    <definedName name="__123Graph_FACT13BUD" hidden="1">#REF!</definedName>
    <definedName name="__123Graph_FCFSUK" hidden="1">#REF!</definedName>
    <definedName name="__123Graph_FChart1" hidden="1">#REF!</definedName>
    <definedName name="__123Graph_FCurrent" hidden="1">#REF!</definedName>
    <definedName name="__123Graph_FEFF" hidden="1">#REF!</definedName>
    <definedName name="__123Graph_FEFFHIC" hidden="1">#REF!</definedName>
    <definedName name="__123Graph_FGR14PBF1" hidden="1">#REF!</definedName>
    <definedName name="__123Graph_FLBF" hidden="1">#REF!</definedName>
    <definedName name="__123Graph_FPIC" hidden="1">#REF!</definedName>
    <definedName name="__123Graph_G" hidden="1">#REF!</definedName>
    <definedName name="__123Graph_LBL_ARESID" hidden="1">#REF!</definedName>
    <definedName name="__123Graph_LBL_BRESID" hidden="1">#REF!</definedName>
    <definedName name="__123Graph_X" hidden="1">#REF!</definedName>
    <definedName name="__123Graph_XACTHIC" hidden="1">#REF!</definedName>
    <definedName name="__123Graph_XALLTAX" hidden="1">#REF!</definedName>
    <definedName name="__123Graph_XChart1" hidden="1">#REF!</definedName>
    <definedName name="__123Graph_XCHGSPD1" hidden="1">#REF!</definedName>
    <definedName name="__123Graph_XCHGSPD2" hidden="1">#REF!</definedName>
    <definedName name="__123Graph_XCurrent" hidden="1">#REF!</definedName>
    <definedName name="__123Graph_XEFF" hidden="1">#REF!</definedName>
    <definedName name="__123Graph_XGR14PBF1" hidden="1">#REF!</definedName>
    <definedName name="__123Graph_XHOMEVAT" hidden="1">#REF!</definedName>
    <definedName name="__123Graph_XIMPORT" hidden="1">#REF!</definedName>
    <definedName name="__123Graph_XLBF" hidden="1">#REF!</definedName>
    <definedName name="__123Graph_XLBFFIN2" hidden="1">#REF!</definedName>
    <definedName name="__123Graph_XLBFHIC" hidden="1">#REF!</definedName>
    <definedName name="__123Graph_XLBFHIC2" hidden="1">#REF!</definedName>
    <definedName name="__123Graph_XLCB" hidden="1">#REF!</definedName>
    <definedName name="__123Graph_XNACFIN" hidden="1">#REF!</definedName>
    <definedName name="__123Graph_XNACHIC" hidden="1">#REF!</definedName>
    <definedName name="__123Graph_XPDNUMBERS" hidden="1">#REF!</definedName>
    <definedName name="__123Graph_XPDTRENDS" hidden="1">#REF!</definedName>
    <definedName name="__123Graph_XPIC" hidden="1">#REF!</definedName>
    <definedName name="__123Graph_XSTAG2ALL" hidden="1">#REF!</definedName>
    <definedName name="__123Graph_XSTAG2EC" hidden="1">#REF!</definedName>
    <definedName name="__123Graph_XTOBREV" hidden="1">#REF!</definedName>
    <definedName name="__123Graph_XTOTAL" hidden="1">#REF!</definedName>
    <definedName name="__tab3">!#REF!</definedName>
    <definedName name="__tab6">!#REF!</definedName>
    <definedName name="__tab8">!#REF!</definedName>
    <definedName name="_1_">#REF!</definedName>
    <definedName name="_1__123Graph_ACHART_15" hidden="1">#REF!</definedName>
    <definedName name="_1__123Graph_XTOB" hidden="1">#REF!</definedName>
    <definedName name="_1_0">#REF!</definedName>
    <definedName name="_10__123Graph_XCHART_15" hidden="1">#REF!</definedName>
    <definedName name="_123" hidden="1">#REF!</definedName>
    <definedName name="_123Graph_APIC" hidden="1">#REF!</definedName>
    <definedName name="_123Graph_FLBT" hidden="1">#REF!</definedName>
    <definedName name="_2__123Graph_BCHART_10" hidden="1">#REF!</definedName>
    <definedName name="_2__123Graph_XTOB" hidden="1">#REF!</definedName>
    <definedName name="_2_0">#REF!</definedName>
    <definedName name="_2012_13_Q1">#REF!</definedName>
    <definedName name="_2012_13_Q2">#REF!</definedName>
    <definedName name="_2ecm">#REF!</definedName>
    <definedName name="_3__123Graph_BCHART_13" hidden="1">#REF!</definedName>
    <definedName name="_3_0ecm">#REF!</definedName>
    <definedName name="_3ecw">#REF!</definedName>
    <definedName name="_4__123Graph_BCHART_15" hidden="1">#REF!</definedName>
    <definedName name="_4_0ecm">#REF!</definedName>
    <definedName name="_5__123Graph_CCHART_10" hidden="1">#REF!</definedName>
    <definedName name="_5_0ecw">#REF!</definedName>
    <definedName name="_586Home_" hidden="1">#REF!</definedName>
    <definedName name="_6__123Graph_CCHART_13" hidden="1">#REF!</definedName>
    <definedName name="_6_0ecw">#REF!</definedName>
    <definedName name="_7__123Graph_CCHART_15" hidden="1">#REF!</definedName>
    <definedName name="_8__123Graph_XCHART_10" hidden="1">#REF!</definedName>
    <definedName name="_9__123Graph_XCHART_13" hidden="1">#REF!</definedName>
    <definedName name="_AUG2">#REF!</definedName>
    <definedName name="_DEC2">#REF!</definedName>
    <definedName name="_FEB2">#REF!</definedName>
    <definedName name="_Fill" hidden="1">#REF!</definedName>
    <definedName name="_JAN2">#REF!</definedName>
    <definedName name="_Key1" hidden="1">#REF!</definedName>
    <definedName name="_MAY2">#REF!</definedName>
    <definedName name="_NOV2">#REF!</definedName>
    <definedName name="_OCT2">#REF!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tab3">!#REF!</definedName>
    <definedName name="_tab6">!#REF!</definedName>
    <definedName name="_tab8">!#REF!</definedName>
    <definedName name="a">#REF!</definedName>
    <definedName name="a4fraw">!#REF!</definedName>
    <definedName name="Accommodation">#REF!</definedName>
    <definedName name="Action">#REF!</definedName>
    <definedName name="africa">!#REF!</definedName>
    <definedName name="agencycountry">!#REF!</definedName>
    <definedName name="ahoy">!#REF!</definedName>
    <definedName name="Air_Travel">#REF!</definedName>
    <definedName name="ALL_AGED_IND">!#REF!</definedName>
    <definedName name="allend">!#REF!</definedName>
    <definedName name="Allowances">!#REF!</definedName>
    <definedName name="AME">OFFSET(#REF!,0,0,MAX(#REF!),1)</definedName>
    <definedName name="america">!#REF!</definedName>
    <definedName name="Americas">!#REF!</definedName>
    <definedName name="APA_IND_NEW">#REF!</definedName>
    <definedName name="APR_2012">#REF!</definedName>
    <definedName name="APR_2013">#REF!</definedName>
    <definedName name="APRIL">#REF!</definedName>
    <definedName name="APRIL2">#REF!</definedName>
    <definedName name="asdas"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x"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sia">!#REF!</definedName>
    <definedName name="asia_a4b">!#REF!</definedName>
    <definedName name="Astartpg">#REF!</definedName>
    <definedName name="AUG">#REF!</definedName>
    <definedName name="AUG_2012">#REF!</definedName>
    <definedName name="AUG_2013">#REF!</definedName>
    <definedName name="Av_earn_min_ind">#REF!</definedName>
    <definedName name="av_earns">!#REF!</definedName>
    <definedName name="AVE_EARN_IND">#REF!</definedName>
    <definedName name="Ave_earn_min">#REF!</definedName>
    <definedName name="Ave_earn_min_ind">#REF!</definedName>
    <definedName name="Ave_earn_min_new">#REF!</definedName>
    <definedName name="AVE_EARN_NEW">#REF!</definedName>
    <definedName name="AVE_EARN_UPT">#REF!</definedName>
    <definedName name="b" hidden="1">{#N/A,#N/A,FALSE,"CGBR95C"}</definedName>
    <definedName name="bimultitba6">!#REF!</definedName>
    <definedName name="blankkk" hidden="1">#REF!</definedName>
    <definedName name="blankold" hidden="1">#REF!</definedName>
    <definedName name="Block_Shift">!#REF!</definedName>
    <definedName name="BLPH1" hidden="1">#REF!</definedName>
    <definedName name="BLPH2" hidden="1">#REF!</definedName>
    <definedName name="BLPH3" hidden="1">#REF!</definedName>
    <definedName name="BLPH4" hidden="1">#REF!</definedName>
    <definedName name="BLPH5" hidden="1">#REF!</definedName>
    <definedName name="BLUE">#REF!</definedName>
    <definedName name="BLUE1">#REF!</definedName>
    <definedName name="BLUE10">#REF!</definedName>
    <definedName name="BLUE2">#REF!</definedName>
    <definedName name="BLUE3">#REF!</definedName>
    <definedName name="BLUE4">#REF!</definedName>
    <definedName name="BLUE5">#REF!</definedName>
    <definedName name="BLUE6">#REF!</definedName>
    <definedName name="BLUE7">#REF!</definedName>
    <definedName name="BLUE8">#N/A</definedName>
    <definedName name="BLUE9">#N/A</definedName>
    <definedName name="Breakdown">#REF!</definedName>
    <definedName name="BUDGET">#REF!</definedName>
    <definedName name="BULL">#REF!</definedName>
    <definedName name="C_">#REF!</definedName>
    <definedName name="Capall_Growth">!#REF!</definedName>
    <definedName name="Car_Hire">#REF!</definedName>
    <definedName name="Category">#REF!</definedName>
    <definedName name="CC">#REF!</definedName>
    <definedName name="CDEL">OFFSET(#REF!,0,0,MAX(#REF!),1)</definedName>
    <definedName name="Child_Benefit">!#REF!</definedName>
    <definedName name="CHILD1115">#REF!</definedName>
    <definedName name="CHILD1115_IND">#REF!</definedName>
    <definedName name="CHILD1115_NEW">#REF!</definedName>
    <definedName name="CISDATA">!#REF!</definedName>
    <definedName name="Class_1_NIC_Primary">!#REF!</definedName>
    <definedName name="Class_1_NIC_Secondary">!#REF!</definedName>
    <definedName name="Class_2_NIC">!#REF!</definedName>
    <definedName name="Class_4_NIC">!#REF!</definedName>
    <definedName name="Class1_LowerRate">!#REF!</definedName>
    <definedName name="CLASSIFICATION">#REF!</definedName>
    <definedName name="codes">!#REF!</definedName>
    <definedName name="common">!#REF!</definedName>
    <definedName name="commonwealth">!#REF!</definedName>
    <definedName name="commonwealth_A4G">!#REF!</definedName>
    <definedName name="comparison">!#REF!</definedName>
    <definedName name="Constructed_tracker">#REF!</definedName>
    <definedName name="Control">#REF!</definedName>
    <definedName name="Controls">#REF!</definedName>
    <definedName name="Cost_element_name">#REF!</definedName>
    <definedName name="country">!#REF!</definedName>
    <definedName name="COVID">#REF!</definedName>
    <definedName name="CT" hidden="1">#REF!</definedName>
    <definedName name="CTC_max_ind">!#REF!</definedName>
    <definedName name="CTNABS" hidden="1">#REF!</definedName>
    <definedName name="CUMBUDGET">#REF!</definedName>
    <definedName name="CUMOUTTURN">#REF!</definedName>
    <definedName name="CUMPROFILE">#REF!</definedName>
    <definedName name="CUMTOTAL">#REF!</definedName>
    <definedName name="D">#REF!</definedName>
    <definedName name="D_growth">!#REF!</definedName>
    <definedName name="DASCFTAB">#REF!</definedName>
    <definedName name="data">#REF!</definedName>
    <definedName name="Data_col1">#REF!</definedName>
    <definedName name="Data_col3">#REF!</definedName>
    <definedName name="data2">#REF!</definedName>
    <definedName name="datazone">#REF!</definedName>
    <definedName name="Days">#REF!</definedName>
    <definedName name="ddd" hidden="1">{#N/A,#N/A,FALSE,"CGBR95C"}</definedName>
    <definedName name="dddd" hidden="1">{#N/A,#N/A,FALSE,"CGBR95C"}</definedName>
    <definedName name="ddddddd" hidden="1">{#N/A,#N/A,FALSE,"CGBR95C"}</definedName>
    <definedName name="dddddddddddd" hidden="1">{#N/A,#N/A,FALSE,"CGBR95C"}</definedName>
    <definedName name="DEC">#REF!</definedName>
    <definedName name="DEC_2012">#REF!</definedName>
    <definedName name="departbimult">!#REF!</definedName>
    <definedName name="detailsector">!#REF!</definedName>
    <definedName name="dfg" hidden="1">{#N/A,#N/A,FALSE,"TMCOMP96";#N/A,#N/A,FALSE,"MAT96";#N/A,#N/A,FALSE,"FANDA96";#N/A,#N/A,FALSE,"INTRAN96";#N/A,#N/A,FALSE,"NAA9697";#N/A,#N/A,FALSE,"ECWEBB";#N/A,#N/A,FALSE,"MFT96";#N/A,#N/A,FALSE,"CTrecon"}</definedName>
    <definedName name="dfgae" hidden="1">{#N/A,#N/A,FALSE,"TMCOMP96";#N/A,#N/A,FALSE,"MAT96";#N/A,#N/A,FALSE,"FANDA96";#N/A,#N/A,FALSE,"INTRAN96";#N/A,#N/A,FALSE,"NAA9697";#N/A,#N/A,FALSE,"ECWEBB";#N/A,#N/A,FALSE,"MFT96";#N/A,#N/A,FALSE,"CTrecon"}</definedName>
    <definedName name="dfgdfg" hidden="1">{#N/A,#N/A,FALSE,"CGBR95C"}</definedName>
    <definedName name="dfrgfdgs"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gsgf2" hidden="1">{#N/A,#N/A,FALSE,"TMCOMP96";#N/A,#N/A,FALSE,"MAT96";#N/A,#N/A,FALSE,"FANDA96";#N/A,#N/A,FALSE,"INTRAN96";#N/A,#N/A,FALSE,"NAA9697";#N/A,#N/A,FALSE,"ECWEBB";#N/A,#N/A,FALSE,"MFT96";#N/A,#N/A,FALSE,"CTrecon"}</definedName>
    <definedName name="DIR">#REF!</definedName>
    <definedName name="DirData">#REF!</definedName>
    <definedName name="directorate">#REF!</definedName>
    <definedName name="Directoratelive">#REF!</definedName>
    <definedName name="Distribution" hidden="1">#REF!</definedName>
    <definedName name="distribution1" hidden="1">#REF!</definedName>
    <definedName name="dsfgdfg" hidden="1">{#N/A,#N/A,FALSE,"TMCOMP96";#N/A,#N/A,FALSE,"MAT96";#N/A,#N/A,FALSE,"FANDA96";#N/A,#N/A,FALSE,"INTRAN96";#N/A,#N/A,FALSE,"NAA9697";#N/A,#N/A,FALSE,"ECWEBB";#N/A,#N/A,FALSE,"MFT96";#N/A,#N/A,FALSE,"CTrecon"}</definedName>
    <definedName name="dsfgdsfgfdsg" hidden="1">{#N/A,#N/A,FALSE,"TMCOMP96";#N/A,#N/A,FALSE,"MAT96";#N/A,#N/A,FALSE,"FANDA96";#N/A,#N/A,FALSE,"INTRAN96";#N/A,#N/A,FALSE,"NAA9697";#N/A,#N/A,FALSE,"ECWEBB";#N/A,#N/A,FALSE,"MFT96";#N/A,#N/A,FALSE,"CTrecon"}</definedName>
    <definedName name="dsfgdsg" hidden="1">{#N/A,#N/A,FALSE,"TMCOMP96";#N/A,#N/A,FALSE,"MAT96";#N/A,#N/A,FALSE,"FANDA96";#N/A,#N/A,FALSE,"INTRAN96";#N/A,#N/A,FALSE,"NAA9697";#N/A,#N/A,FALSE,"ECWEBB";#N/A,#N/A,FALSE,"MFT96";#N/A,#N/A,FALSE,"CTrecon"}</definedName>
    <definedName name="dwl_data">#REF!</definedName>
    <definedName name="dwl_data_fy">#REF!</definedName>
    <definedName name="dwl_data_P09b">#REF!</definedName>
    <definedName name="dwl_dates">#REF!</definedName>
    <definedName name="dwl_dates_fy">#REF!</definedName>
    <definedName name="dwl_dates_P09b">#REF!</definedName>
    <definedName name="dwl_vars">#REF!</definedName>
    <definedName name="dwl_vars_P09b">#REF!</definedName>
    <definedName name="DYNAMIC">#REF!</definedName>
    <definedName name="e">#REF!</definedName>
    <definedName name="ecscost">#REF!</definedName>
    <definedName name="eeapp">#REF!</definedName>
    <definedName name="eeeee">#REF!</definedName>
    <definedName name="EFO" hidden="1">#REF!</definedName>
    <definedName name="estimates">!#REF!</definedName>
    <definedName name="Europe">!#REF!</definedName>
    <definedName name="europetab">!#REF!</definedName>
    <definedName name="Ev">#REF!</definedName>
    <definedName name="Excess_fares">#REF!</definedName>
    <definedName name="ExtraProfiles" hidden="1">#REF!</definedName>
    <definedName name="ExtraProfiless" hidden="1">#REF!</definedName>
    <definedName name="FDDD" hidden="1">{#N/A,#N/A,FALSE,"TMCOMP96";#N/A,#N/A,FALSE,"MAT96";#N/A,#N/A,FALSE,"FANDA96";#N/A,#N/A,FALSE,"INTRAN96";#N/A,#N/A,FALSE,"NAA9697";#N/A,#N/A,FALSE,"ECWEBB";#N/A,#N/A,FALSE,"MFT96";#N/A,#N/A,FALSE,"CTrecon"}</definedName>
    <definedName name="fdgfgfd" hidden="1">{#N/A,#N/A,FALSE,"TMCOMP96";#N/A,#N/A,FALSE,"MAT96";#N/A,#N/A,FALSE,"FANDA96";#N/A,#N/A,FALSE,"INTRAN96";#N/A,#N/A,FALSE,"NAA9697";#N/A,#N/A,FALSE,"ECWEBB";#N/A,#N/A,FALSE,"MFT96";#N/A,#N/A,FALSE,"CTrecon"}</definedName>
    <definedName name="FEB">#REF!</definedName>
    <definedName name="FEB_2012">#REF!</definedName>
    <definedName name="fend">!#REF!</definedName>
    <definedName name="fff">!#REF!</definedName>
    <definedName name="fffffffff" hidden="1">{#N/A,#N/A,FALSE,"CGBR95C"}</definedName>
    <definedName name="fg" hidden="1">{#N/A,#N/A,FALSE,"TMCOMP96";#N/A,#N/A,FALSE,"MAT96";#N/A,#N/A,FALSE,"FANDA96";#N/A,#N/A,FALSE,"INTRAN96";#N/A,#N/A,FALSE,"NAA9697";#N/A,#N/A,FALSE,"ECWEBB";#N/A,#N/A,FALSE,"MFT96";#N/A,#N/A,FALSE,"CTrecon"}</definedName>
    <definedName name="fgdd" hidden="1">{#N/A,#N/A,FALSE,"TMCOMP96";#N/A,#N/A,FALSE,"MAT96";#N/A,#N/A,FALSE,"FANDA96";#N/A,#N/A,FALSE,"INTRAN96";#N/A,#N/A,FALSE,"NAA9697";#N/A,#N/A,FALSE,"ECWEBB";#N/A,#N/A,FALSE,"MFT96";#N/A,#N/A,FALSE,"CTrecon"}</definedName>
    <definedName name="fgdgd"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g"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irst_3C">#REF!</definedName>
    <definedName name="FirstYear">!#REF!</definedName>
    <definedName name="Fiscal_year_period">#REF!</definedName>
    <definedName name="fiscalevent">#REF!</definedName>
    <definedName name="fiscalevent2">#REF!</definedName>
    <definedName name="Fnc_Qtr">#REF!</definedName>
    <definedName name="Fnc_Year">#REF!</definedName>
    <definedName name="Forecast">#REF!</definedName>
    <definedName name="ForecastColumn">#REF!</definedName>
    <definedName name="ForecastRow">#REF!</definedName>
    <definedName name="Foreign_travel">#REF!</definedName>
    <definedName name="Fornote">#REF!</definedName>
    <definedName name="FP">#REF!</definedName>
    <definedName name="fyu" hidden="1">#REF!</definedName>
    <definedName name="General_CDEL">OFFSET(#REF!,0,0,MAX(#REF!)-1,1)</definedName>
    <definedName name="General_RDEL">OFFSET(#REF!,0,0,MAX(#REF!)-1,1)</definedName>
    <definedName name="ghj" hidden="1">{#N/A,#N/A,FALSE,"TMCOMP96";#N/A,#N/A,FALSE,"MAT96";#N/A,#N/A,FALSE,"FANDA96";#N/A,#N/A,FALSE,"INTRAN96";#N/A,#N/A,FALSE,"NAA9697";#N/A,#N/A,FALSE,"ECWEBB";#N/A,#N/A,FALSE,"MFT96";#N/A,#N/A,FALSE,"CTrecon"}</definedName>
    <definedName name="Gilts">!#REF!</definedName>
    <definedName name="GPS_Fees">#REF!</definedName>
    <definedName name="Grade">#REF!</definedName>
    <definedName name="GRAPH">#REF!</definedName>
    <definedName name="GRAPHS">#REF!</definedName>
    <definedName name="H" hidden="1">#REF!</definedName>
    <definedName name="hag">#REF!</definedName>
    <definedName name="hfrse4" hidden="1">{#N/A,#N/A,FALSE,"TMCOMP96";#N/A,#N/A,FALSE,"MAT96";#N/A,#N/A,FALSE,"FANDA96";#N/A,#N/A,FALSE,"INTRAN96";#N/A,#N/A,FALSE,"NAA9697";#N/A,#N/A,FALSE,"ECWEBB";#N/A,#N/A,FALSE,"MFT96";#N/A,#N/A,FALSE,"CTrecon"}</definedName>
    <definedName name="hguj" hidden="1">{#N/A,#N/A,FALSE,"TMCOMP96";#N/A,#N/A,FALSE,"MAT96";#N/A,#N/A,FALSE,"FANDA96";#N/A,#N/A,FALSE,"INTRAN96";#N/A,#N/A,FALSE,"NAA9697";#N/A,#N/A,FALSE,"ECWEBB";#N/A,#N/A,FALSE,"MFT96";#N/A,#N/A,FALSE,"CTrecon"}</definedName>
    <definedName name="hhhhhhh" hidden="1">{#N/A,#N/A,FALSE,"CGBR95C"}</definedName>
    <definedName name="HoD">#REF!</definedName>
    <definedName name="Hor">#REF!</definedName>
    <definedName name="Horizontal">#REF!</definedName>
    <definedName name="HTML_CodePage" hidden="1">1</definedName>
    <definedName name="HTML_Control" hidden="1">{"'Claimants'!$B$2:$E$38"}</definedName>
    <definedName name="HTML_Description" hidden="1">"Recipients of Attendance Allowance 1971-2000"</definedName>
    <definedName name="HTML_Email" hidden="1">""</definedName>
    <definedName name="HTML_Header" hidden="1">""</definedName>
    <definedName name="HTML_LastUpdate" hidden="1">"22/08/2000"</definedName>
    <definedName name="HTML_LineAfter" hidden="1">TRUE</definedName>
    <definedName name="HTML_LineBefore" hidden="1">TRUE</definedName>
    <definedName name="HTML_Name" hidden="1">""</definedName>
    <definedName name="HTML_OBDlg2" hidden="1">TRUE</definedName>
    <definedName name="HTML_OBDlg4" hidden="1">TRUE</definedName>
    <definedName name="HTML_OS" hidden="1">0</definedName>
    <definedName name="HTML_PathFile" hidden="1">"I:\users\personal\shared\Andrew Leicester\Web\aa.htm"</definedName>
    <definedName name="HTML_Title" hidden="1">"Fiscal Facts: Attendance Allowance"</definedName>
    <definedName name="IDK" hidden="1">#REF!</definedName>
    <definedName name="ilgupPbr">#REF!</definedName>
    <definedName name="imf" hidden="1">#REF!</definedName>
    <definedName name="ImpProb">#REF!</definedName>
    <definedName name="INC_IND">#REF!</definedName>
    <definedName name="income">!#REF!</definedName>
    <definedName name="Indexation_factor_at_Sept_previous_year">!#REF!</definedName>
    <definedName name="inlist">!#REF!</definedName>
    <definedName name="INSIDEAEF">#REF!</definedName>
    <definedName name="Int_Growth">!#REF!</definedName>
    <definedName name="intid">#REF!</definedName>
    <definedName name="IntRate">!#REF!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JAN">#REF!</definedName>
    <definedName name="JAN_2012">#REF!</definedName>
    <definedName name="jhj"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kyuh" hidden="1">{#N/A,#N/A,FALSE,"TMCOMP96";#N/A,#N/A,FALSE,"MAT96";#N/A,#N/A,FALSE,"FANDA96";#N/A,#N/A,FALSE,"INTRAN96";#N/A,#N/A,FALSE,"NAA9697";#N/A,#N/A,FALSE,"ECWEBB";#N/A,#N/A,FALSE,"MFT96";#N/A,#N/A,FALSE,"CTrecon"}</definedName>
    <definedName name="Job_Type">#REF!</definedName>
    <definedName name="JUL_2012">#REF!</definedName>
    <definedName name="JUL_2013">#REF!</definedName>
    <definedName name="JULY">#REF!</definedName>
    <definedName name="JULY2">#REF!</definedName>
    <definedName name="JUN_2012">#REF!</definedName>
    <definedName name="JUN_2013">#REF!</definedName>
    <definedName name="JUNE">#REF!</definedName>
    <definedName name="JUNE2">#REF!</definedName>
    <definedName name="jyuhj" hidden="1">{#N/A,#N/A,FALSE,"TMCOMP96";#N/A,#N/A,FALSE,"MAT96";#N/A,#N/A,FALSE,"FANDA96";#N/A,#N/A,FALSE,"INTRAN96";#N/A,#N/A,FALSE,"NAA9697";#N/A,#N/A,FALSE,"ECWEBB";#N/A,#N/A,FALSE,"MFT96";#N/A,#N/A,FALSE,"CTrecon"}</definedName>
    <definedName name="Key">#REF!</definedName>
    <definedName name="l" hidden="1">{#N/A,#N/A,FALSE,"TMCOMP96";#N/A,#N/A,FALSE,"MAT96";#N/A,#N/A,FALSE,"FANDA96";#N/A,#N/A,FALSE,"INTRAN96";#N/A,#N/A,FALSE,"NAA9697";#N/A,#N/A,FALSE,"ECWEBB";#N/A,#N/A,FALSE,"MFT96";#N/A,#N/A,FALSE,"CTrecon"}</definedName>
    <definedName name="LA_List">#REF!</definedName>
    <definedName name="Last_3C">#REF!</definedName>
    <definedName name="LastYear">!#REF!</definedName>
    <definedName name="Limits">!#REF!</definedName>
    <definedName name="list">!#REF!</definedName>
    <definedName name="Location">#REF!</definedName>
    <definedName name="Loss_Growth">!#REF!</definedName>
    <definedName name="mango">!#REF!</definedName>
    <definedName name="MAR_2012">#REF!</definedName>
    <definedName name="MARCH">#REF!</definedName>
    <definedName name="MARCH2">#REF!</definedName>
    <definedName name="Matrix">#REF!</definedName>
    <definedName name="MAY">#REF!</definedName>
    <definedName name="MAY_2012">#REF!</definedName>
    <definedName name="MAY_2013">#REF!</definedName>
    <definedName name="MCA_due_ind">!#REF!</definedName>
    <definedName name="MCA_TAP_IND">!#REF!</definedName>
    <definedName name="melon">!#REF!</definedName>
    <definedName name="mend">!#REF!</definedName>
    <definedName name="Mileage">#REF!</definedName>
    <definedName name="mine" hidden="1">{#N/A,#N/A,FALSE,"CGBR95C"}</definedName>
    <definedName name="Month">#REF!</definedName>
    <definedName name="Months">#REF!</definedName>
    <definedName name="MonthVL">#REF!</definedName>
    <definedName name="multi_bimultiA8">!#REF!</definedName>
    <definedName name="multialice">!#REF!</definedName>
    <definedName name="multibi">!#REF!</definedName>
    <definedName name="n" hidden="1">{#N/A,#N/A,FALSE,"TMCOMP96";#N/A,#N/A,FALSE,"MAT96";#N/A,#N/A,FALSE,"FANDA96";#N/A,#N/A,FALSE,"INTRAN96";#N/A,#N/A,FALSE,"NAA9697";#N/A,#N/A,FALSE,"ECWEBB";#N/A,#N/A,FALSE,"MFT96";#N/A,#N/A,FALSE,"CTrecon"}</definedName>
    <definedName name="Name">#REF!</definedName>
    <definedName name="NDIVHH">!#REF!</definedName>
    <definedName name="NEARNONCASH">#REF!</definedName>
    <definedName name="Netinc_ind">!#REF!</definedName>
    <definedName name="new" hidden="1">{#N/A,#N/A,FALSE,"TMCOMP96";#N/A,#N/A,FALSE,"MAT96";#N/A,#N/A,FALSE,"FANDA96";#N/A,#N/A,FALSE,"INTRAN96";#N/A,#N/A,FALSE,"NAA9697";#N/A,#N/A,FALSE,"ECWEBB";#N/A,#N/A,FALSE,"MFT96";#N/A,#N/A,FALSE,"CTrecon"}</definedName>
    <definedName name="newdata">!#REF!</definedName>
    <definedName name="NIC_ind">!#REF!</definedName>
    <definedName name="Nirp">!#REF!</definedName>
    <definedName name="NIRP_SRP">!#REF!</definedName>
    <definedName name="nlfo">#REF!</definedName>
    <definedName name="nlfout">#REF!</definedName>
    <definedName name="nlfp">#REF!</definedName>
    <definedName name="nlfpcout">#REF!</definedName>
    <definedName name="NOCONFLICT" hidden="1">{#N/A,#N/A,FALSE,"TMCOMP96";#N/A,#N/A,FALSE,"MAT96";#N/A,#N/A,FALSE,"FANDA96";#N/A,#N/A,FALSE,"INTRAN96";#N/A,#N/A,FALSE,"NAA9697";#N/A,#N/A,FALSE,"ECWEBB";#N/A,#N/A,FALSE,"MFT96";#N/A,#N/A,FALSE,"CTrecon"}</definedName>
    <definedName name="Nom">#REF!</definedName>
    <definedName name="Nominal">#REF!</definedName>
    <definedName name="Nominals">#REF!</definedName>
    <definedName name="Noofemployees">!#REF!</definedName>
    <definedName name="NOV">#REF!</definedName>
    <definedName name="NOV_2012">#REF!</definedName>
    <definedName name="NTC_Inc">#REF!</definedName>
    <definedName name="NTC_Inc_weekly">#REF!</definedName>
    <definedName name="Number">#REF!,#REF!,#REF!,#REF!,#REF!,#REF!,#REF!,#REF!,#REF!,#REF!,#REF!,#REF!</definedName>
    <definedName name="OCT">#REF!</definedName>
    <definedName name="OCT_2012">#REF!</definedName>
    <definedName name="OCT_2013">#REF!</definedName>
    <definedName name="OGD">!#REF!</definedName>
    <definedName name="OLD">!#REF!</definedName>
    <definedName name="Option2" hidden="1">{#N/A,#N/A,FALSE,"TMCOMP96";#N/A,#N/A,FALSE,"MAT96";#N/A,#N/A,FALSE,"FANDA96";#N/A,#N/A,FALSE,"INTRAN96";#N/A,#N/A,FALSE,"NAA9697";#N/A,#N/A,FALSE,"ECWEBB";#N/A,#N/A,FALSE,"MFT96";#N/A,#N/A,FALSE,"CTrecon"}</definedName>
    <definedName name="oto">#REF!</definedName>
    <definedName name="otout">#REF!</definedName>
    <definedName name="otp">#REF!</definedName>
    <definedName name="OUTSIDEAEF">#REF!</definedName>
    <definedName name="OUTTURN">#REF!</definedName>
    <definedName name="PA_due_ind">!#REF!</definedName>
    <definedName name="PA_END">#REF!</definedName>
    <definedName name="PA_END_IND">#REF!</definedName>
    <definedName name="PA_END_NEW">#REF!</definedName>
    <definedName name="PA_FRAC">#REF!</definedName>
    <definedName name="PA_FRAC_IND">#REF!</definedName>
    <definedName name="PA_FRAC_NEW">#REF!</definedName>
    <definedName name="PA_LIM">#REF!</definedName>
    <definedName name="PA_LIM_IND">#REF!</definedName>
    <definedName name="PA_LIM_NEW">#REF!</definedName>
    <definedName name="pacific">!#REF!</definedName>
    <definedName name="PACTCTAPER">#REF!</definedName>
    <definedName name="PACTCTaper_ind">!#REF!</definedName>
    <definedName name="PACTCTAPER_NEW">#REF!</definedName>
    <definedName name="PAT">#REF!</definedName>
    <definedName name="PATAPER">#REF!</definedName>
    <definedName name="PATaper_ind">!#REF!</definedName>
    <definedName name="PATAPER_NEW">#REF!</definedName>
    <definedName name="PER_CENT">#REF!</definedName>
    <definedName name="Philippa">#REF!</definedName>
    <definedName name="Pop" hidden="1">#REF!</definedName>
    <definedName name="Population" hidden="1">#REF!</definedName>
    <definedName name="potatoe" hidden="1">{#N/A,#N/A,FALSE,"Comp. of IMBEs all bens.  T8";#N/A,#N/A,FALSE,"Comp. of IMBE with provision.T4";#N/A,#N/A,FALSE,"Comp. IMBE with Sep PES.  T6"}</definedName>
    <definedName name="pp" hidden="1">#REF!</definedName>
    <definedName name="PPbyMonth">#REF!</definedName>
    <definedName name="Previous_figures">#REF!</definedName>
    <definedName name="Prince">#REF!</definedName>
    <definedName name="print">#REF!</definedName>
    <definedName name="_xlnm.Print_Area" localSheetId="9">'HMT March 2026 GDP Deflators'!$A$53:$G$68</definedName>
    <definedName name="PRINT20">#REF!</definedName>
    <definedName name="PRINTA">#REF!</definedName>
    <definedName name="PRINTC">#REF!</definedName>
    <definedName name="Prof_Growth">!#REF!</definedName>
    <definedName name="PROFILE">#REF!</definedName>
    <definedName name="Profiles" hidden="1">#REF!</definedName>
    <definedName name="Projections" hidden="1">#REF!</definedName>
    <definedName name="PSF4CY">#REF!</definedName>
    <definedName name="QtrlyData">#REF!</definedName>
    <definedName name="QUARTER">#REF!</definedName>
    <definedName name="Quarters">#REF!</definedName>
    <definedName name="Rail_Travel">#REF!</definedName>
    <definedName name="Rates_and_Bands">!#REF!</definedName>
    <definedName name="ratio">#REF!</definedName>
    <definedName name="rawa2">!#REF!</definedName>
    <definedName name="rawa3">!#REF!</definedName>
    <definedName name="rawa8">!#REF!</definedName>
    <definedName name="RDEL">OFFSET(#REF!,0,0,MAX(#REF!),1)</definedName>
    <definedName name="Receipts">OFFSET(#REF!,0,0,MAX(#REF!),1)</definedName>
    <definedName name="ReceiptsRow">#REF!</definedName>
    <definedName name="ReductionTargets">#REF!</definedName>
    <definedName name="Region">#REF!</definedName>
    <definedName name="REP">#REF!</definedName>
    <definedName name="Rescaling_factor">#REF!</definedName>
    <definedName name="Results" hidden="1">#REF!</definedName>
    <definedName name="RGDATA">#REF!</definedName>
    <definedName name="RiskMatrix">#REF!</definedName>
    <definedName name="Rounding_amount">!#REF!</definedName>
    <definedName name="Row_A">#REF!</definedName>
    <definedName name="Row_B">#REF!</definedName>
    <definedName name="Row_F">#REF!</definedName>
    <definedName name="Row_G">#REF!</definedName>
    <definedName name="RPI">!#REF!</definedName>
    <definedName name="RPI_qtr1">#REF!</definedName>
    <definedName name="RPI_qtr3">#REF!</definedName>
    <definedName name="rter">#REF!</definedName>
    <definedName name="S" hidden="1">#REF!</definedName>
    <definedName name="S20_">#REF!</definedName>
    <definedName name="SAPBEXdnldView" hidden="1">"461Z8W8GZ2NCOWL40KSCH2RT2"</definedName>
    <definedName name="SAPBEXsysID" hidden="1">"BWP"</definedName>
    <definedName name="Score">#REF!</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g" hidden="1">{#N/A,#N/A,FALSE,"TMCOMP96";#N/A,#N/A,FALSE,"MAT96";#N/A,#N/A,FALSE,"FANDA96";#N/A,#N/A,FALSE,"INTRAN96";#N/A,#N/A,FALSE,"NAA9697";#N/A,#N/A,FALSE,"ECWEBB";#N/A,#N/A,FALSE,"MFT96";#N/A,#N/A,FALSE,"CTrecon"}</definedName>
    <definedName name="sdfgdfg" hidden="1">{#N/A,#N/A,FALSE,"TMCOMP96";#N/A,#N/A,FALSE,"MAT96";#N/A,#N/A,FALSE,"FANDA96";#N/A,#N/A,FALSE,"INTRAN96";#N/A,#N/A,FALSE,"NAA9697";#N/A,#N/A,FALSE,"ECWEBB";#N/A,#N/A,FALSE,"MFT96";#N/A,#N/A,FALSE,"CTrecon"}</definedName>
    <definedName name="sdfgds" hidden="1">{#N/A,#N/A,FALSE,"TMCOMP96";#N/A,#N/A,FALSE,"MAT96";#N/A,#N/A,FALSE,"FANDA96";#N/A,#N/A,FALSE,"INTRAN96";#N/A,#N/A,FALSE,"NAA9697";#N/A,#N/A,FALSE,"ECWEBB";#N/A,#N/A,FALSE,"MFT96";#N/A,#N/A,FALSE,"CTrecon"}</definedName>
    <definedName name="sdgshdg" hidden="1">{#N/A,#N/A,FALSE,"TMCOMP96";#N/A,#N/A,FALSE,"MAT96";#N/A,#N/A,FALSE,"FANDA96";#N/A,#N/A,FALSE,"INTRAN96";#N/A,#N/A,FALSE,"NAA9697";#N/A,#N/A,FALSE,"ECWEBB";#N/A,#N/A,FALSE,"MFT96";#N/A,#N/A,FALSE,"CTrecon"}</definedName>
    <definedName name="SEP_2012">#REF!</definedName>
    <definedName name="SEP_2013">#REF!</definedName>
    <definedName name="SEPT">#REF!</definedName>
    <definedName name="SEPT2">#REF!</definedName>
    <definedName name="sfad" hidden="1">{#N/A,#N/A,FALSE,"TMCOMP96";#N/A,#N/A,FALSE,"MAT96";#N/A,#N/A,FALSE,"FANDA96";#N/A,#N/A,FALSE,"INTRAN96";#N/A,#N/A,FALSE,"NAA9697";#N/A,#N/A,FALSE,"ECWEBB";#N/A,#N/A,FALSE,"MFT96";#N/A,#N/A,FALSE,"CTrecon"}</definedName>
    <definedName name="SG_data">#REF!</definedName>
    <definedName name="ShadedArea">#REF!,#REF!,#REF!,#REF!,#REF!,#REF!,#REF!,#REF!,#REF!,#REF!</definedName>
    <definedName name="Specialism">#REF!</definedName>
    <definedName name="Subsistence">#REF!</definedName>
    <definedName name="Sumif_count">#REF!</definedName>
    <definedName name="Supplementary_tables">#REF!</definedName>
    <definedName name="Symbol_3C_1">#REF!</definedName>
    <definedName name="Symbol_3C_2">#REF!</definedName>
    <definedName name="Symbol_3C_3">#REF!</definedName>
    <definedName name="Symbol_3C_4">#REF!</definedName>
    <definedName name="T_S_Other">#REF!</definedName>
    <definedName name="T4.9i"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ab_A2lookup">!#REF!</definedName>
    <definedName name="tab_A4f">!#REF!</definedName>
    <definedName name="tab_A7">!#REF!</definedName>
    <definedName name="taba5">!#REF!</definedName>
    <definedName name="taba8">!#REF!</definedName>
    <definedName name="taba8_multi">!#REF!</definedName>
    <definedName name="TABB1">#REF!</definedName>
    <definedName name="TABB2">#REF!</definedName>
    <definedName name="table_a2">!#REF!</definedName>
    <definedName name="Table_GDP">#REF!</definedName>
    <definedName name="table2">" "</definedName>
    <definedName name="TABLEA">#REF!</definedName>
    <definedName name="TableA7">!#REF!</definedName>
    <definedName name="TABLEB1">#REF!</definedName>
    <definedName name="TABLEF1">#REF!</definedName>
    <definedName name="TAX_CTC">#REF!</definedName>
    <definedName name="Tax_CTC_ind">!#REF!</definedName>
    <definedName name="TAX_INC_CTC">#REF!</definedName>
    <definedName name="TAX_INC_IND">!#REF!</definedName>
    <definedName name="Tax_ind">!#REF!</definedName>
    <definedName name="tbl">!#REF!</definedName>
    <definedName name="tbl3A3">!#REF!</definedName>
    <definedName name="tbleA5">!#REF!</definedName>
    <definedName name="tbleA6">!#REF!</definedName>
    <definedName name="tbleA8">!#REF!</definedName>
    <definedName name="Team_names">#REF!</definedName>
    <definedName name="tempcountry">!#REF!</definedName>
    <definedName name="testname" hidden="1">#REF!</definedName>
    <definedName name="TITLES">#REF!</definedName>
    <definedName name="toolong">#REF!</definedName>
    <definedName name="TOTAL">#REF!</definedName>
    <definedName name="TR_Source">#REF!</definedName>
    <definedName name="TR_Source2">#REF!</definedName>
    <definedName name="tr444444444e" hidden="1">{#N/A,#N/A,FALSE,"TMCOMP96";#N/A,#N/A,FALSE,"MAT96";#N/A,#N/A,FALSE,"FANDA96";#N/A,#N/A,FALSE,"INTRAN96";#N/A,#N/A,FALSE,"NAA9697";#N/A,#N/A,FALSE,"ECWEBB";#N/A,#N/A,FALSE,"MFT96";#N/A,#N/A,FALSE,"CTrecon"}</definedName>
    <definedName name="tr44f" hidden="1">{#N/A,#N/A,FALSE,"TMCOMP96";#N/A,#N/A,FALSE,"MAT96";#N/A,#N/A,FALSE,"FANDA96";#N/A,#N/A,FALSE,"INTRAN96";#N/A,#N/A,FALSE,"NAA9697";#N/A,#N/A,FALSE,"ECWEBB";#N/A,#N/A,FALSE,"MFT96";#N/A,#N/A,FALSE,"CTrecon"}</definedName>
    <definedName name="Travel_and_Subsisten">#REF!</definedName>
    <definedName name="Travel_Service_Fees">#REF!</definedName>
    <definedName name="Trend">#REF!</definedName>
    <definedName name="trendEmp">#REF!</definedName>
    <definedName name="trggh" hidden="1">{#N/A,#N/A,FALSE,"TMCOMP96";#N/A,#N/A,FALSE,"MAT96";#N/A,#N/A,FALSE,"FANDA96";#N/A,#N/A,FALSE,"INTRAN96";#N/A,#N/A,FALSE,"NAA9697";#N/A,#N/A,FALSE,"ECWEBB";#N/A,#N/A,FALSE,"MFT96";#N/A,#N/A,FALSE,"CTrecon"}</definedName>
    <definedName name="Trigger">#REF!</definedName>
    <definedName name="tttttttttttttttttt" hidden="1">{#N/A,#N/A,FALSE,"CGBR95C"}</definedName>
    <definedName name="ujyhv" hidden="1">{#N/A,#N/A,FALSE,"TMCOMP96";#N/A,#N/A,FALSE,"MAT96";#N/A,#N/A,FALSE,"FANDA96";#N/A,#N/A,FALSE,"INTRAN96";#N/A,#N/A,FALSE,"NAA9697";#N/A,#N/A,FALSE,"ECWEBB";#N/A,#N/A,FALSE,"MFT96";#N/A,#N/A,FALSE,"CTrecon"}</definedName>
    <definedName name="UK_travel">#REF!</definedName>
    <definedName name="UKcore">!#REF!</definedName>
    <definedName name="Unused" hidden="1">#REF!</definedName>
    <definedName name="Unused4" hidden="1">#REF!</definedName>
    <definedName name="Unused5" hidden="1">#REF!</definedName>
    <definedName name="Unused7" hidden="1">#REF!</definedName>
    <definedName name="Unussed12" hidden="1">{#N/A,#N/A,FALSE,"TMCOMP96";#N/A,#N/A,FALSE,"MAT96";#N/A,#N/A,FALSE,"FANDA96";#N/A,#N/A,FALSE,"INTRAN96";#N/A,#N/A,FALSE,"NAA9697";#N/A,#N/A,FALSE,"ECWEBB";#N/A,#N/A,FALSE,"MFT96";#N/A,#N/A,FALSE,"CTrecon"}</definedName>
    <definedName name="Unusued11" hidden="1">{#N/A,#N/A,FALSE,"TMCOMP96";#N/A,#N/A,FALSE,"MAT96";#N/A,#N/A,FALSE,"FANDA96";#N/A,#N/A,FALSE,"INTRAN96";#N/A,#N/A,FALSE,"NAA9697";#N/A,#N/A,FALSE,"ECWEBB";#N/A,#N/A,FALSE,"MFT96";#N/A,#N/A,FALSE,"CTrecon"}</definedName>
    <definedName name="Unusued2" hidden="1">#REF!</definedName>
    <definedName name="Unusued3" hidden="1">#REF!</definedName>
    <definedName name="Unusued5" hidden="1">#REF!</definedName>
    <definedName name="Unusued8" hidden="1">{#N/A,#N/A,FALSE,"TMCOMP96";#N/A,#N/A,FALSE,"MAT96";#N/A,#N/A,FALSE,"FANDA96";#N/A,#N/A,FALSE,"INTRAN96";#N/A,#N/A,FALSE,"NAA9697";#N/A,#N/A,FALSE,"ECWEBB";#N/A,#N/A,FALSE,"MFT96";#N/A,#N/A,FALSE,"CTrecon"}</definedName>
    <definedName name="ValidScores">#REF!</definedName>
    <definedName name="Value">#REF!</definedName>
    <definedName name="Ver">#REF!</definedName>
    <definedName name="Vertical">#REF!</definedName>
    <definedName name="w" hidden="1">{#N/A,#N/A,FALSE,"CGBR95C"}</definedName>
    <definedName name="WagesandSalaries">!#REF!</definedName>
    <definedName name="wales">!#REF!</definedName>
    <definedName name="werer" hidden="1">{#N/A,#N/A,FALSE,"TMCOMP96";#N/A,#N/A,FALSE,"MAT96";#N/A,#N/A,FALSE,"FANDA96";#N/A,#N/A,FALSE,"INTRAN96";#N/A,#N/A,FALSE,"NAA9697";#N/A,#N/A,FALSE,"ECWEBB";#N/A,#N/A,FALSE,"MFT96";#N/A,#N/A,FALSE,"CTrecon"}</definedName>
    <definedName name="werewrw" hidden="1">{#N/A,#N/A,FALSE,"TMCOMP96";#N/A,#N/A,FALSE,"MAT96";#N/A,#N/A,FALSE,"FANDA96";#N/A,#N/A,FALSE,"INTRAN96";#N/A,#N/A,FALSE,"NAA9697";#N/A,#N/A,FALSE,"ECWEBB";#N/A,#N/A,FALSE,"MFT96";#N/A,#N/A,FALSE,"CTrecon"}</definedName>
    <definedName name="werw" hidden="1">{#N/A,#N/A,FALSE,"TMCOMP96";#N/A,#N/A,FALSE,"MAT96";#N/A,#N/A,FALSE,"FANDA96";#N/A,#N/A,FALSE,"INTRAN96";#N/A,#N/A,FALSE,"NAA9697";#N/A,#N/A,FALSE,"ECWEBB";#N/A,#N/A,FALSE,"MFT96";#N/A,#N/A,FALSE,"CTrecon"}</definedName>
    <definedName name="WFTC">!#REF!</definedName>
    <definedName name="WFTC_ind">!#REF!</definedName>
    <definedName name="Where_from">#REF!</definedName>
    <definedName name="wrn.1._.to._.4._.annexes._.A._.B._.and._.C." hidden="1">{#N/A,#N/A,FALSE,"T1 Comparison with last month";#N/A,#N/A,FALSE,"T2 Comparison with Provision";#N/A,#N/A,FALSE,"T3 Comparison with PES";#N/A,#N/A,FALSE,"Table 4 Comparison with DR 1998";#N/A,#N/A,FALSE,"Annex A";#N/A,#N/A,FALSE,"Annex B";#N/A,#N/A,FALSE,"Annex C"}</definedName>
    <definedName name="wrn.1._.to._.4._.annexes._.A._.C._.and._.F." hidden="1">{#N/A,#N/A,FALSE,"T1 Comparison with last month";#N/A,#N/A,FALSE,"T2 Comparison with Provision";#N/A,#N/A,FALSE,"T3 Comparison with PES";#N/A,#N/A,FALSE,"Table 4 Comparison with DR 1997";#N/A,#N/A,FALSE,"Annex A";#N/A,#N/A,FALSE,"Annex C";#N/A,#N/A,FALSE,"ANXF"}</definedName>
    <definedName name="wrn.Dint96." hidden="1">{"Debt interest",#N/A,FALSE,"DINT96"}</definedName>
    <definedName name="wrn.Expenditure._.Report." hidden="1">{#N/A,#N/A,FALSE,"June99 (3)BEN";#N/A,#N/A,FALSE,"June99 (3) IOP";#N/A,#N/A,FALSE,"June99 (3) COM";#N/A,#N/A,FALSE,"June 99 (3) SMBEN"}</definedName>
    <definedName name="wrn.imbe._.tables." hidden="1">{#N/A,#N/A,FALSE,"T1 Comparison with last month";#N/A,#N/A,FALSE,"T2 Comparison with Provision";#N/A,#N/A,FALSE,"T3 Comparison with PES";#N/A,#N/A,FALSE,"Table 4 Comparison with DR";#N/A,#N/A,FALSE,"Annex A";#N/A,#N/A,FALSE,"Annex C";#N/A,#N/A,FALSE,"Annex G";#N/A,#N/A,FALSE,"Annex D";#N/A,#N/A,FALSE,"Annex F"}</definedName>
    <definedName name="wrn.IMBE._.TABLES._.and._.annexes." hidden="1">{#N/A,#N/A,FALSE,"T1 Comparison with last month";#N/A,#N/A,FALSE,"T2 Comparison with Provision";#N/A,#N/A,FALSE,"T3 Comparison with PES";#N/A,#N/A,FALSE,"Table 4 Comparison with DR 1998";#N/A,#N/A,FALSE,"Annex A";#N/A,#N/A,FALSE,"Annex B";#N/A,#N/A,FALSE,"Annex C";#N/A,#N/A,FALSE,"Annex D"}</definedName>
    <definedName name="wrn.National._.Debt." hidden="1">{"Debt interest",#N/A,FALSE,"DINT 2000"}</definedName>
    <definedName name="wrn.table1." hidden="1">{#N/A,#N/A,FALSE,"CGBR95C"}</definedName>
    <definedName name="wrn.table2." hidden="1">{#N/A,#N/A,FALSE,"CGBR95C"}</definedName>
    <definedName name="wrn.tablea." hidden="1">{#N/A,#N/A,FALSE,"CGBR95C"}</definedName>
    <definedName name="wrn.tableb." hidden="1">{#N/A,#N/A,FALSE,"CGBR95C"}</definedName>
    <definedName name="wrn.tableq." hidden="1">{#N/A,#N/A,FALSE,"CGBR95C"}</definedName>
    <definedName name="wrn.Tables._.1._.to._.4." hidden="1">{#N/A,#N/A,FALSE,"T1 Comparison with last month";#N/A,#N/A,FALSE,"T2 Comparison with Provision";#N/A,#N/A,FALSE,"T3 Comparison with PES";#N/A,#N/A,FALSE,"Table 4 Comparison with DR 1998"}</definedName>
    <definedName name="wrn.TMCOMP." hidden="1">{#N/A,#N/A,FALSE,"TMCOMP96";#N/A,#N/A,FALSE,"MAT96";#N/A,#N/A,FALSE,"FANDA96";#N/A,#N/A,FALSE,"INTRAN96";#N/A,#N/A,FALSE,"NAA9697";#N/A,#N/A,FALSE,"ECWEBB";#N/A,#N/A,FALSE,"MFT96";#N/A,#N/A,FALSE,"CTrecon"}</definedName>
    <definedName name="XMCA_ALL_AGED_IND">!#REF!</definedName>
    <definedName name="Years">#REF!</definedName>
    <definedName name="yght" hidden="1">{#N/A,#N/A,FALSE,"TMCOMP96";#N/A,#N/A,FALSE,"MAT96";#N/A,#N/A,FALSE,"FANDA96";#N/A,#N/A,FALSE,"INTRAN96";#N/A,#N/A,FALSE,"NAA9697";#N/A,#N/A,FALSE,"ECWEBB";#N/A,#N/A,FALSE,"MFT96";#N/A,#N/A,FALSE,"CTrecon"}</definedName>
    <definedName name="yhhfvf" hidden="1">{#N/A,#N/A,FALSE,"TMCOMP96";#N/A,#N/A,FALSE,"MAT96";#N/A,#N/A,FALSE,"FANDA96";#N/A,#N/A,FALSE,"INTRAN96";#N/A,#N/A,FALSE,"NAA9697";#N/A,#N/A,FALSE,"ECWEBB";#N/A,#N/A,FALSE,"MFT96";#N/A,#N/A,FALSE,"CTrecon"}</definedName>
    <definedName name="yhuyt" hidden="1">{#N/A,#N/A,FALSE,"TMCOMP96";#N/A,#N/A,FALSE,"MAT96";#N/A,#N/A,FALSE,"FANDA96";#N/A,#N/A,FALSE,"INTRAN96";#N/A,#N/A,FALSE,"NAA9697";#N/A,#N/A,FALSE,"ECWEBB";#N/A,#N/A,FALSE,"MFT96";#N/A,#N/A,FALSE,"CTrecon"}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0" l="1"/>
  <c r="E7" i="10"/>
  <c r="E6" i="10"/>
  <c r="E5" i="10"/>
  <c r="E4" i="10"/>
  <c r="H4" i="10"/>
  <c r="H6" i="10"/>
  <c r="G6" i="10"/>
  <c r="F6" i="10"/>
  <c r="G5" i="10"/>
  <c r="F5" i="10"/>
  <c r="G4" i="10"/>
  <c r="F4" i="10"/>
  <c r="D7" i="10"/>
  <c r="C7" i="10"/>
  <c r="D6" i="10"/>
  <c r="C6" i="10"/>
  <c r="D5" i="10"/>
  <c r="C5" i="10"/>
  <c r="D4" i="10"/>
  <c r="C4" i="10"/>
  <c r="A2" i="12" a="1"/>
  <c r="A2" i="12" s="1"/>
  <c r="K14" i="4" a="1"/>
  <c r="K14" i="4" s="1"/>
  <c r="K3" i="4" a="1"/>
  <c r="K3" i="4" s="1"/>
  <c r="K38" i="4" a="1"/>
  <c r="K38" i="4" s="1"/>
  <c r="K4" i="4" a="1"/>
  <c r="K4" i="4" s="1"/>
  <c r="K5" i="4" a="1"/>
  <c r="K5" i="4" s="1"/>
  <c r="K6" i="4" a="1"/>
  <c r="K6" i="4" s="1"/>
  <c r="K7" i="4" a="1"/>
  <c r="K7" i="4" s="1"/>
  <c r="K8" i="4" a="1"/>
  <c r="K8" i="4" s="1"/>
  <c r="K9" i="4" a="1"/>
  <c r="K9" i="4" s="1"/>
  <c r="K10" i="4" a="1"/>
  <c r="K10" i="4" s="1"/>
  <c r="K11" i="4" a="1"/>
  <c r="K11" i="4" s="1"/>
  <c r="K12" i="4" a="1"/>
  <c r="K12" i="4" s="1"/>
  <c r="K13" i="4" a="1"/>
  <c r="K13" i="4" s="1"/>
  <c r="K15" i="4" a="1"/>
  <c r="K15" i="4" s="1"/>
  <c r="K16" i="4" a="1"/>
  <c r="K16" i="4" s="1"/>
  <c r="K17" i="4" a="1"/>
  <c r="K17" i="4" s="1"/>
  <c r="K18" i="4" a="1"/>
  <c r="K18" i="4" s="1"/>
  <c r="K19" i="4" a="1"/>
  <c r="K19" i="4" s="1"/>
  <c r="K20" i="4" a="1"/>
  <c r="K20" i="4" s="1"/>
  <c r="K21" i="4" a="1"/>
  <c r="K21" i="4" s="1"/>
  <c r="K22" i="4" a="1"/>
  <c r="K22" i="4" s="1"/>
  <c r="K23" i="4" a="1"/>
  <c r="K23" i="4" s="1"/>
  <c r="K24" i="4" a="1"/>
  <c r="K24" i="4" s="1"/>
  <c r="K25" i="4" a="1"/>
  <c r="K25" i="4" s="1"/>
  <c r="K26" i="4" a="1"/>
  <c r="K26" i="4" s="1"/>
  <c r="K27" i="4" a="1"/>
  <c r="K27" i="4" s="1"/>
  <c r="K28" i="4" a="1"/>
  <c r="K28" i="4" s="1"/>
  <c r="K29" i="4" a="1"/>
  <c r="K29" i="4" s="1"/>
  <c r="K30" i="4" a="1"/>
  <c r="K30" i="4" s="1"/>
  <c r="K31" i="4" a="1"/>
  <c r="K31" i="4" s="1"/>
  <c r="K32" i="4" a="1"/>
  <c r="K32" i="4" s="1"/>
  <c r="K33" i="4" a="1"/>
  <c r="K33" i="4" s="1"/>
  <c r="K34" i="4" a="1"/>
  <c r="K34" i="4" s="1"/>
  <c r="K35" i="4" a="1"/>
  <c r="K35" i="4" s="1"/>
  <c r="K36" i="4" a="1"/>
  <c r="K36" i="4" s="1"/>
  <c r="K37" i="4" a="1"/>
  <c r="K37" i="4" s="1"/>
  <c r="D3" i="4" a="1"/>
  <c r="D3" i="4" s="1"/>
  <c r="D38" i="4" a="1"/>
  <c r="D38" i="4" s="1"/>
  <c r="N38" i="4" s="1" a="1"/>
  <c r="N38" i="4" s="1"/>
  <c r="D15" i="4" a="1"/>
  <c r="D15" i="4" s="1"/>
  <c r="N15" i="4" s="1" a="1"/>
  <c r="N15" i="4" s="1"/>
  <c r="D16" i="4" a="1"/>
  <c r="D16" i="4" s="1"/>
  <c r="N16" i="4" s="1" a="1"/>
  <c r="N16" i="4" s="1"/>
  <c r="D17" i="4" a="1"/>
  <c r="D17" i="4" s="1"/>
  <c r="N17" i="4" s="1" a="1"/>
  <c r="N17" i="4" s="1"/>
  <c r="D18" i="4" a="1"/>
  <c r="D18" i="4" s="1"/>
  <c r="N18" i="4" s="1" a="1"/>
  <c r="N18" i="4" s="1"/>
  <c r="D19" i="4" a="1"/>
  <c r="D19" i="4" s="1"/>
  <c r="N19" i="4" s="1" a="1"/>
  <c r="N19" i="4" s="1"/>
  <c r="D20" i="4" a="1"/>
  <c r="D20" i="4" s="1"/>
  <c r="N20" i="4" s="1" a="1"/>
  <c r="N20" i="4" s="1"/>
  <c r="D21" i="4" a="1"/>
  <c r="D21" i="4" s="1"/>
  <c r="N21" i="4" s="1" a="1"/>
  <c r="N21" i="4" s="1"/>
  <c r="D22" i="4" a="1"/>
  <c r="D22" i="4" s="1"/>
  <c r="N22" i="4" s="1" a="1"/>
  <c r="N22" i="4" s="1"/>
  <c r="D23" i="4" a="1"/>
  <c r="D23" i="4" s="1"/>
  <c r="N23" i="4" s="1" a="1"/>
  <c r="N23" i="4" s="1"/>
  <c r="D24" i="4" a="1"/>
  <c r="D24" i="4" s="1"/>
  <c r="N24" i="4" s="1" a="1"/>
  <c r="N24" i="4" s="1"/>
  <c r="D25" i="4" a="1"/>
  <c r="D25" i="4" s="1"/>
  <c r="N25" i="4" s="1" a="1"/>
  <c r="N25" i="4" s="1"/>
  <c r="D26" i="4" a="1"/>
  <c r="D26" i="4" s="1"/>
  <c r="N26" i="4" s="1" a="1"/>
  <c r="N26" i="4" s="1"/>
  <c r="D27" i="4" a="1"/>
  <c r="D27" i="4" s="1"/>
  <c r="N27" i="4" s="1" a="1"/>
  <c r="N27" i="4" s="1"/>
  <c r="D28" i="4" a="1"/>
  <c r="D28" i="4" s="1"/>
  <c r="N28" i="4" s="1" a="1"/>
  <c r="N28" i="4" s="1"/>
  <c r="D29" i="4" a="1"/>
  <c r="D29" i="4" s="1"/>
  <c r="N29" i="4" s="1" a="1"/>
  <c r="N29" i="4" s="1"/>
  <c r="D30" i="4" a="1"/>
  <c r="D30" i="4" s="1"/>
  <c r="N30" i="4" s="1" a="1"/>
  <c r="N30" i="4" s="1"/>
  <c r="D31" i="4" a="1"/>
  <c r="D31" i="4" s="1"/>
  <c r="N31" i="4" s="1" a="1"/>
  <c r="N31" i="4" s="1"/>
  <c r="D32" i="4" a="1"/>
  <c r="D32" i="4" s="1"/>
  <c r="N32" i="4" s="1" a="1"/>
  <c r="N32" i="4" s="1"/>
  <c r="D33" i="4" a="1"/>
  <c r="D33" i="4" s="1"/>
  <c r="N33" i="4" s="1" a="1"/>
  <c r="N33" i="4" s="1"/>
  <c r="D34" i="4" a="1"/>
  <c r="D34" i="4" s="1"/>
  <c r="N34" i="4" s="1" a="1"/>
  <c r="N34" i="4" s="1"/>
  <c r="D35" i="4" a="1"/>
  <c r="D35" i="4" s="1"/>
  <c r="N35" i="4" s="1" a="1"/>
  <c r="N35" i="4" s="1"/>
  <c r="D36" i="4" a="1"/>
  <c r="D36" i="4" s="1"/>
  <c r="N36" i="4" s="1" a="1"/>
  <c r="N36" i="4" s="1"/>
  <c r="D37" i="4" a="1"/>
  <c r="D37" i="4" s="1"/>
  <c r="N37" i="4" s="1" a="1"/>
  <c r="N37" i="4" s="1"/>
  <c r="D4" i="4" a="1"/>
  <c r="D4" i="4" s="1"/>
  <c r="N4" i="4" s="1" a="1"/>
  <c r="N4" i="4" s="1"/>
  <c r="D5" i="4" a="1"/>
  <c r="D5" i="4" s="1"/>
  <c r="N5" i="4" s="1" a="1"/>
  <c r="N5" i="4" s="1"/>
  <c r="D6" i="4" a="1"/>
  <c r="D6" i="4" s="1"/>
  <c r="N6" i="4" s="1" a="1"/>
  <c r="N6" i="4" s="1"/>
  <c r="D7" i="4" a="1"/>
  <c r="D7" i="4" s="1"/>
  <c r="N7" i="4" s="1" a="1"/>
  <c r="N7" i="4" s="1"/>
  <c r="D8" i="4" a="1"/>
  <c r="D8" i="4" s="1"/>
  <c r="N8" i="4" s="1" a="1"/>
  <c r="N8" i="4" s="1"/>
  <c r="D9" i="4" a="1"/>
  <c r="D9" i="4" s="1"/>
  <c r="N9" i="4" s="1" a="1"/>
  <c r="N9" i="4" s="1"/>
  <c r="D10" i="4" a="1"/>
  <c r="D10" i="4" s="1"/>
  <c r="N10" i="4" s="1" a="1"/>
  <c r="N10" i="4" s="1"/>
  <c r="D11" i="4" a="1"/>
  <c r="D11" i="4" s="1"/>
  <c r="N11" i="4" s="1" a="1"/>
  <c r="N11" i="4" s="1"/>
  <c r="D12" i="4" a="1"/>
  <c r="D12" i="4" s="1"/>
  <c r="N12" i="4" s="1" a="1"/>
  <c r="N12" i="4" s="1"/>
  <c r="D13" i="4" a="1"/>
  <c r="D13" i="4" s="1"/>
  <c r="N13" i="4" s="1" a="1"/>
  <c r="N13" i="4" s="1"/>
  <c r="D14" i="4" a="1"/>
  <c r="D14" i="4" s="1"/>
  <c r="N14" i="4" s="1" a="1"/>
  <c r="N14" i="4" s="1"/>
  <c r="C3" i="4" a="1"/>
  <c r="C3" i="4" s="1"/>
  <c r="M3" i="4" s="1" a="1"/>
  <c r="M3" i="4" s="1"/>
  <c r="C15" i="4" a="1"/>
  <c r="C15" i="4" s="1"/>
  <c r="M15" i="4" s="1" a="1"/>
  <c r="M15" i="4" s="1"/>
  <c r="C16" i="4" a="1"/>
  <c r="C16" i="4" s="1"/>
  <c r="M16" i="4" s="1" a="1"/>
  <c r="M16" i="4" s="1"/>
  <c r="C17" i="4" a="1"/>
  <c r="C17" i="4" s="1"/>
  <c r="M17" i="4" s="1" a="1"/>
  <c r="M17" i="4" s="1"/>
  <c r="C18" i="4" a="1"/>
  <c r="C18" i="4" s="1"/>
  <c r="M18" i="4" s="1" a="1"/>
  <c r="M18" i="4" s="1"/>
  <c r="C19" i="4" a="1"/>
  <c r="C19" i="4" s="1"/>
  <c r="M19" i="4" s="1" a="1"/>
  <c r="M19" i="4" s="1"/>
  <c r="C20" i="4" a="1"/>
  <c r="C20" i="4" s="1"/>
  <c r="M20" i="4" s="1" a="1"/>
  <c r="M20" i="4" s="1"/>
  <c r="C21" i="4" a="1"/>
  <c r="C21" i="4" s="1"/>
  <c r="M21" i="4" s="1" a="1"/>
  <c r="M21" i="4" s="1"/>
  <c r="C22" i="4" a="1"/>
  <c r="C22" i="4" s="1"/>
  <c r="M22" i="4" s="1" a="1"/>
  <c r="M22" i="4" s="1"/>
  <c r="C23" i="4" a="1"/>
  <c r="C23" i="4" s="1"/>
  <c r="M23" i="4" s="1" a="1"/>
  <c r="M23" i="4" s="1"/>
  <c r="C24" i="4" a="1"/>
  <c r="C24" i="4" s="1"/>
  <c r="M24" i="4" s="1" a="1"/>
  <c r="M24" i="4" s="1"/>
  <c r="C25" i="4" a="1"/>
  <c r="C25" i="4" s="1"/>
  <c r="M25" i="4" s="1" a="1"/>
  <c r="M25" i="4" s="1"/>
  <c r="C26" i="4" a="1"/>
  <c r="C26" i="4" s="1"/>
  <c r="M26" i="4" s="1" a="1"/>
  <c r="M26" i="4" s="1"/>
  <c r="C27" i="4" a="1"/>
  <c r="C27" i="4" s="1"/>
  <c r="M27" i="4" s="1" a="1"/>
  <c r="M27" i="4" s="1"/>
  <c r="C28" i="4" a="1"/>
  <c r="C28" i="4" s="1"/>
  <c r="M28" i="4" s="1" a="1"/>
  <c r="M28" i="4" s="1"/>
  <c r="C29" i="4" a="1"/>
  <c r="C29" i="4" s="1"/>
  <c r="M29" i="4" s="1" a="1"/>
  <c r="M29" i="4" s="1"/>
  <c r="C30" i="4" a="1"/>
  <c r="C30" i="4" s="1"/>
  <c r="M30" i="4" s="1" a="1"/>
  <c r="M30" i="4" s="1"/>
  <c r="C31" i="4" a="1"/>
  <c r="C31" i="4" s="1"/>
  <c r="M31" i="4" s="1" a="1"/>
  <c r="M31" i="4" s="1"/>
  <c r="C32" i="4" a="1"/>
  <c r="C32" i="4" s="1"/>
  <c r="M32" i="4" s="1" a="1"/>
  <c r="M32" i="4" s="1"/>
  <c r="C33" i="4" a="1"/>
  <c r="C33" i="4" s="1"/>
  <c r="M33" i="4" s="1" a="1"/>
  <c r="M33" i="4" s="1"/>
  <c r="C34" i="4" a="1"/>
  <c r="C34" i="4" s="1"/>
  <c r="M34" i="4" s="1" a="1"/>
  <c r="M34" i="4" s="1"/>
  <c r="C35" i="4" a="1"/>
  <c r="C35" i="4" s="1"/>
  <c r="M35" i="4" s="1" a="1"/>
  <c r="M35" i="4" s="1"/>
  <c r="C36" i="4" a="1"/>
  <c r="C36" i="4" s="1"/>
  <c r="M36" i="4" s="1" a="1"/>
  <c r="M36" i="4" s="1"/>
  <c r="C37" i="4" a="1"/>
  <c r="C37" i="4" s="1"/>
  <c r="M37" i="4" s="1" a="1"/>
  <c r="M37" i="4" s="1"/>
  <c r="M38" i="4" s="1"/>
  <c r="C38" i="4" a="1"/>
  <c r="C38" i="4" s="1"/>
  <c r="C4" i="4" a="1"/>
  <c r="C4" i="4" s="1"/>
  <c r="M4" i="4" s="1" a="1"/>
  <c r="M4" i="4" s="1"/>
  <c r="C5" i="4" a="1"/>
  <c r="C5" i="4" s="1"/>
  <c r="M5" i="4" s="1" a="1"/>
  <c r="M5" i="4" s="1"/>
  <c r="C6" i="4" a="1"/>
  <c r="C6" i="4" s="1"/>
  <c r="M6" i="4" s="1" a="1"/>
  <c r="M6" i="4" s="1"/>
  <c r="C7" i="4" a="1"/>
  <c r="C7" i="4" s="1"/>
  <c r="M7" i="4" s="1" a="1"/>
  <c r="M7" i="4" s="1"/>
  <c r="C8" i="4" a="1"/>
  <c r="C8" i="4" s="1"/>
  <c r="M8" i="4" s="1" a="1"/>
  <c r="M8" i="4" s="1"/>
  <c r="C9" i="4" a="1"/>
  <c r="C9" i="4" s="1"/>
  <c r="M9" i="4" s="1" a="1"/>
  <c r="M9" i="4" s="1"/>
  <c r="C10" i="4" a="1"/>
  <c r="C10" i="4" s="1"/>
  <c r="M10" i="4" s="1" a="1"/>
  <c r="M10" i="4" s="1"/>
  <c r="C11" i="4" a="1"/>
  <c r="C11" i="4" s="1"/>
  <c r="M11" i="4" s="1" a="1"/>
  <c r="M11" i="4" s="1"/>
  <c r="C12" i="4" a="1"/>
  <c r="C12" i="4" s="1"/>
  <c r="M12" i="4" s="1" a="1"/>
  <c r="M12" i="4" s="1"/>
  <c r="C13" i="4" a="1"/>
  <c r="C13" i="4" s="1"/>
  <c r="M13" i="4" s="1" a="1"/>
  <c r="M13" i="4" s="1"/>
  <c r="C14" i="4" a="1"/>
  <c r="C14" i="4" s="1"/>
  <c r="M14" i="4" s="1" a="1"/>
  <c r="M14" i="4" s="1"/>
  <c r="U5" i="13"/>
  <c r="V5" i="13"/>
  <c r="W5" i="13"/>
  <c r="X5" i="13"/>
  <c r="Y5" i="13"/>
  <c r="U6" i="13"/>
  <c r="V6" i="13"/>
  <c r="X6" i="13" s="1"/>
  <c r="W6" i="13"/>
  <c r="Y6" i="13"/>
  <c r="U7" i="13"/>
  <c r="V7" i="13"/>
  <c r="X7" i="13" s="1"/>
  <c r="W7" i="13"/>
  <c r="U8" i="13"/>
  <c r="V8" i="13"/>
  <c r="W8" i="13"/>
  <c r="X8" i="13"/>
  <c r="Y8" i="13"/>
  <c r="U9" i="13"/>
  <c r="V9" i="13"/>
  <c r="Y9" i="13" s="1"/>
  <c r="W9" i="13"/>
  <c r="X9" i="13"/>
  <c r="U10" i="13"/>
  <c r="V10" i="13"/>
  <c r="W10" i="13"/>
  <c r="X10" i="13"/>
  <c r="Y10" i="13"/>
  <c r="U11" i="13"/>
  <c r="V11" i="13"/>
  <c r="W11" i="13"/>
  <c r="X11" i="13"/>
  <c r="Y11" i="13"/>
  <c r="U12" i="13"/>
  <c r="V12" i="13"/>
  <c r="W12" i="13"/>
  <c r="X12" i="13"/>
  <c r="Y12" i="13"/>
  <c r="U13" i="13"/>
  <c r="V13" i="13"/>
  <c r="W13" i="13"/>
  <c r="X13" i="13"/>
  <c r="Y13" i="13"/>
  <c r="U14" i="13"/>
  <c r="V14" i="13"/>
  <c r="X14" i="13" s="1"/>
  <c r="W14" i="13"/>
  <c r="U15" i="13"/>
  <c r="V15" i="13"/>
  <c r="W15" i="13"/>
  <c r="X15" i="13"/>
  <c r="Y15" i="13"/>
  <c r="U16" i="13"/>
  <c r="V16" i="13"/>
  <c r="W16" i="13"/>
  <c r="X16" i="13"/>
  <c r="Y16" i="13"/>
  <c r="U17" i="13"/>
  <c r="V17" i="13"/>
  <c r="W17" i="13"/>
  <c r="X17" i="13"/>
  <c r="Y17" i="13"/>
  <c r="U18" i="13"/>
  <c r="V18" i="13"/>
  <c r="W18" i="13"/>
  <c r="X18" i="13"/>
  <c r="Y18" i="13"/>
  <c r="U19" i="13"/>
  <c r="V19" i="13"/>
  <c r="X19" i="13" s="1"/>
  <c r="W19" i="13"/>
  <c r="U20" i="13"/>
  <c r="V20" i="13"/>
  <c r="W20" i="13"/>
  <c r="X20" i="13"/>
  <c r="Y20" i="13"/>
  <c r="U21" i="13"/>
  <c r="V21" i="13"/>
  <c r="Y21" i="13" s="1"/>
  <c r="W21" i="13"/>
  <c r="X21" i="13"/>
  <c r="U22" i="13"/>
  <c r="V22" i="13"/>
  <c r="W22" i="13"/>
  <c r="X22" i="13"/>
  <c r="Y22" i="13"/>
  <c r="U23" i="13"/>
  <c r="V23" i="13"/>
  <c r="W23" i="13"/>
  <c r="X23" i="13"/>
  <c r="Y23" i="13"/>
  <c r="U24" i="13"/>
  <c r="V24" i="13"/>
  <c r="W24" i="13"/>
  <c r="X24" i="13"/>
  <c r="Y24" i="13"/>
  <c r="U25" i="13"/>
  <c r="V25" i="13"/>
  <c r="W25" i="13"/>
  <c r="X25" i="13"/>
  <c r="Y25" i="13"/>
  <c r="U26" i="13"/>
  <c r="V26" i="13"/>
  <c r="X26" i="13" s="1"/>
  <c r="W26" i="13"/>
  <c r="U27" i="13"/>
  <c r="V27" i="13"/>
  <c r="W27" i="13"/>
  <c r="X27" i="13"/>
  <c r="Y27" i="13"/>
  <c r="U28" i="13"/>
  <c r="V28" i="13"/>
  <c r="W28" i="13"/>
  <c r="X28" i="13"/>
  <c r="Y28" i="13"/>
  <c r="U29" i="13"/>
  <c r="V29" i="13"/>
  <c r="W29" i="13"/>
  <c r="X29" i="13"/>
  <c r="Y29" i="13"/>
  <c r="U30" i="13"/>
  <c r="V30" i="13"/>
  <c r="W30" i="13"/>
  <c r="X30" i="13"/>
  <c r="Y30" i="13"/>
  <c r="U31" i="13"/>
  <c r="V31" i="13"/>
  <c r="X31" i="13" s="1"/>
  <c r="W31" i="13"/>
  <c r="U32" i="13"/>
  <c r="V32" i="13"/>
  <c r="W32" i="13"/>
  <c r="X32" i="13"/>
  <c r="Y32" i="13"/>
  <c r="U33" i="13"/>
  <c r="V33" i="13"/>
  <c r="Y33" i="13" s="1"/>
  <c r="W33" i="13"/>
  <c r="X33" i="13"/>
  <c r="U34" i="13"/>
  <c r="V34" i="13"/>
  <c r="W34" i="13"/>
  <c r="X34" i="13"/>
  <c r="Y34" i="13"/>
  <c r="U35" i="13"/>
  <c r="V35" i="13"/>
  <c r="W35" i="13"/>
  <c r="X35" i="13"/>
  <c r="Y35" i="13"/>
  <c r="U36" i="13"/>
  <c r="V36" i="13"/>
  <c r="W36" i="13"/>
  <c r="X36" i="13"/>
  <c r="Y36" i="13"/>
  <c r="U4" i="13"/>
  <c r="Y4" i="13"/>
  <c r="X4" i="13"/>
  <c r="W4" i="13"/>
  <c r="V4" i="13"/>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4" i="13"/>
  <c r="F5" i="13"/>
  <c r="H5" i="13" s="1"/>
  <c r="G5" i="13"/>
  <c r="F6" i="13"/>
  <c r="G6" i="13"/>
  <c r="H6" i="13"/>
  <c r="I6" i="13"/>
  <c r="F7" i="13"/>
  <c r="G7" i="13"/>
  <c r="H7" i="13"/>
  <c r="I7" i="13"/>
  <c r="F8" i="13"/>
  <c r="H8" i="13" s="1"/>
  <c r="G8" i="13"/>
  <c r="F9" i="13"/>
  <c r="G9" i="13"/>
  <c r="H9" i="13"/>
  <c r="I9" i="13"/>
  <c r="F10" i="13"/>
  <c r="G10" i="13"/>
  <c r="H10" i="13"/>
  <c r="I10" i="13"/>
  <c r="F11" i="13"/>
  <c r="H11" i="13" s="1"/>
  <c r="G11" i="13"/>
  <c r="F12" i="13"/>
  <c r="G12" i="13"/>
  <c r="H12" i="13"/>
  <c r="I12" i="13"/>
  <c r="F13" i="13"/>
  <c r="G13" i="13"/>
  <c r="H13" i="13"/>
  <c r="I13" i="13"/>
  <c r="F14" i="13"/>
  <c r="H14" i="13" s="1"/>
  <c r="G14" i="13"/>
  <c r="F15" i="13"/>
  <c r="G15" i="13"/>
  <c r="H15" i="13"/>
  <c r="I15" i="13"/>
  <c r="F16" i="13"/>
  <c r="G16" i="13"/>
  <c r="H16" i="13"/>
  <c r="I16" i="13"/>
  <c r="F17" i="13"/>
  <c r="H17" i="13" s="1"/>
  <c r="G17" i="13"/>
  <c r="F18" i="13"/>
  <c r="G18" i="13"/>
  <c r="H18" i="13"/>
  <c r="I18" i="13"/>
  <c r="F19" i="13"/>
  <c r="G19" i="13"/>
  <c r="H19" i="13"/>
  <c r="I19" i="13"/>
  <c r="F20" i="13"/>
  <c r="H20" i="13" s="1"/>
  <c r="G20" i="13"/>
  <c r="F21" i="13"/>
  <c r="G21" i="13"/>
  <c r="H21" i="13"/>
  <c r="I21" i="13"/>
  <c r="F22" i="13"/>
  <c r="G22" i="13"/>
  <c r="H22" i="13"/>
  <c r="I22" i="13"/>
  <c r="F23" i="13"/>
  <c r="H23" i="13" s="1"/>
  <c r="G23" i="13"/>
  <c r="F24" i="13"/>
  <c r="G24" i="13"/>
  <c r="H24" i="13"/>
  <c r="I24" i="13"/>
  <c r="F25" i="13"/>
  <c r="G25" i="13"/>
  <c r="H25" i="13"/>
  <c r="I25" i="13"/>
  <c r="F26" i="13"/>
  <c r="H26" i="13" s="1"/>
  <c r="G26" i="13"/>
  <c r="F27" i="13"/>
  <c r="G27" i="13"/>
  <c r="H27" i="13"/>
  <c r="I27" i="13"/>
  <c r="F28" i="13"/>
  <c r="G28" i="13"/>
  <c r="H28" i="13"/>
  <c r="I28" i="13"/>
  <c r="F29" i="13"/>
  <c r="H29" i="13" s="1"/>
  <c r="G29" i="13"/>
  <c r="F30" i="13"/>
  <c r="G30" i="13"/>
  <c r="H30" i="13"/>
  <c r="I30" i="13"/>
  <c r="F31" i="13"/>
  <c r="G31" i="13"/>
  <c r="H31" i="13"/>
  <c r="I31" i="13"/>
  <c r="F32" i="13"/>
  <c r="H32" i="13" s="1"/>
  <c r="G32" i="13"/>
  <c r="F33" i="13"/>
  <c r="G33" i="13"/>
  <c r="H33" i="13"/>
  <c r="I33" i="13"/>
  <c r="F34" i="13"/>
  <c r="G34" i="13"/>
  <c r="H34" i="13"/>
  <c r="I34" i="13"/>
  <c r="F35" i="13"/>
  <c r="H35" i="13" s="1"/>
  <c r="G35" i="13"/>
  <c r="F36" i="13"/>
  <c r="G36" i="13"/>
  <c r="H36" i="13"/>
  <c r="I36" i="13"/>
  <c r="I4" i="13"/>
  <c r="H4" i="13"/>
  <c r="G4" i="13"/>
  <c r="F4" i="13"/>
  <c r="P25" i="13"/>
  <c r="P26" i="13"/>
  <c r="P27" i="13"/>
  <c r="P28" i="13"/>
  <c r="P29" i="13"/>
  <c r="P30" i="13"/>
  <c r="P31" i="13"/>
  <c r="P32" i="13"/>
  <c r="P33" i="13"/>
  <c r="P34" i="13"/>
  <c r="P35" i="13"/>
  <c r="P36" i="13"/>
  <c r="P5" i="13"/>
  <c r="P6" i="13"/>
  <c r="P7" i="13"/>
  <c r="P8" i="13"/>
  <c r="P9" i="13"/>
  <c r="P10" i="13"/>
  <c r="P11" i="13"/>
  <c r="P12" i="13"/>
  <c r="P13" i="13"/>
  <c r="P14" i="13"/>
  <c r="P15" i="13"/>
  <c r="P16" i="13"/>
  <c r="P17" i="13"/>
  <c r="P18" i="13"/>
  <c r="P19" i="13"/>
  <c r="P20" i="13"/>
  <c r="P21" i="13"/>
  <c r="P22" i="13"/>
  <c r="P23" i="13"/>
  <c r="P24" i="13"/>
  <c r="P4" i="13"/>
  <c r="L5" i="13"/>
  <c r="L6" i="13"/>
  <c r="L7" i="13"/>
  <c r="L8" i="13"/>
  <c r="L9" i="13"/>
  <c r="L10" i="13"/>
  <c r="L11" i="13"/>
  <c r="L12" i="13"/>
  <c r="L13" i="13"/>
  <c r="L14" i="13"/>
  <c r="L15" i="13"/>
  <c r="L16" i="13"/>
  <c r="L17" i="13"/>
  <c r="L18" i="13"/>
  <c r="L19" i="13"/>
  <c r="L20" i="13"/>
  <c r="L21" i="13"/>
  <c r="L22" i="13"/>
  <c r="L23" i="13"/>
  <c r="L24" i="13"/>
  <c r="L25" i="13"/>
  <c r="L26" i="13"/>
  <c r="L27" i="13"/>
  <c r="L28" i="13"/>
  <c r="L29" i="13"/>
  <c r="L30" i="13"/>
  <c r="L31" i="13"/>
  <c r="L32" i="13"/>
  <c r="L33" i="13"/>
  <c r="L34" i="13"/>
  <c r="L35" i="13"/>
  <c r="L36" i="13"/>
  <c r="L4" i="13"/>
  <c r="R5" i="13"/>
  <c r="S5" i="13"/>
  <c r="T5" i="13"/>
  <c r="Z5" i="13"/>
  <c r="AA5" i="13"/>
  <c r="AB5" i="13"/>
  <c r="AC5" i="13"/>
  <c r="AD5" i="13"/>
  <c r="AE5" i="13"/>
  <c r="AF5" i="13"/>
  <c r="AG5" i="13"/>
  <c r="R6" i="13"/>
  <c r="S6" i="13"/>
  <c r="T6" i="13"/>
  <c r="Z6" i="13"/>
  <c r="AA6" i="13"/>
  <c r="AB6" i="13"/>
  <c r="AC6" i="13"/>
  <c r="AD6" i="13"/>
  <c r="AE6" i="13"/>
  <c r="AF6" i="13"/>
  <c r="AG6" i="13"/>
  <c r="R7" i="13"/>
  <c r="S7" i="13"/>
  <c r="T7" i="13"/>
  <c r="Z7" i="13"/>
  <c r="AA7" i="13"/>
  <c r="AB7" i="13"/>
  <c r="AC7" i="13"/>
  <c r="AD7" i="13"/>
  <c r="AE7" i="13"/>
  <c r="AF7" i="13"/>
  <c r="AG7" i="13"/>
  <c r="R8" i="13"/>
  <c r="S8" i="13"/>
  <c r="T8" i="13"/>
  <c r="Z8" i="13"/>
  <c r="AA8" i="13"/>
  <c r="AB8" i="13"/>
  <c r="AC8" i="13"/>
  <c r="AD8" i="13"/>
  <c r="AE8" i="13"/>
  <c r="AF8" i="13"/>
  <c r="AG8" i="13"/>
  <c r="R9" i="13"/>
  <c r="S9" i="13"/>
  <c r="T9" i="13"/>
  <c r="Z9" i="13"/>
  <c r="AA9" i="13"/>
  <c r="AB9" i="13"/>
  <c r="AC9" i="13"/>
  <c r="AD9" i="13"/>
  <c r="AE9" i="13"/>
  <c r="AF9" i="13"/>
  <c r="AG9" i="13"/>
  <c r="R10" i="13"/>
  <c r="S10" i="13"/>
  <c r="T10" i="13"/>
  <c r="Z10" i="13"/>
  <c r="AA10" i="13"/>
  <c r="AB10" i="13"/>
  <c r="AC10" i="13"/>
  <c r="AD10" i="13"/>
  <c r="AE10" i="13"/>
  <c r="AF10" i="13"/>
  <c r="AG10" i="13"/>
  <c r="R11" i="13"/>
  <c r="S11" i="13"/>
  <c r="T11" i="13"/>
  <c r="Z11" i="13"/>
  <c r="AA11" i="13"/>
  <c r="AB11" i="13"/>
  <c r="AC11" i="13"/>
  <c r="AD11" i="13"/>
  <c r="AE11" i="13"/>
  <c r="AF11" i="13"/>
  <c r="AG11" i="13"/>
  <c r="R12" i="13"/>
  <c r="S12" i="13"/>
  <c r="T12" i="13"/>
  <c r="Z12" i="13"/>
  <c r="AA12" i="13"/>
  <c r="AB12" i="13"/>
  <c r="AC12" i="13"/>
  <c r="AD12" i="13"/>
  <c r="AE12" i="13"/>
  <c r="AF12" i="13"/>
  <c r="AG12" i="13"/>
  <c r="R13" i="13"/>
  <c r="S13" i="13"/>
  <c r="T13" i="13"/>
  <c r="Z13" i="13"/>
  <c r="AA13" i="13"/>
  <c r="AB13" i="13"/>
  <c r="AC13" i="13"/>
  <c r="AD13" i="13"/>
  <c r="AE13" i="13"/>
  <c r="AF13" i="13"/>
  <c r="AG13" i="13"/>
  <c r="R14" i="13"/>
  <c r="S14" i="13"/>
  <c r="T14" i="13"/>
  <c r="Z14" i="13"/>
  <c r="AA14" i="13"/>
  <c r="AB14" i="13"/>
  <c r="AC14" i="13"/>
  <c r="AD14" i="13"/>
  <c r="AE14" i="13"/>
  <c r="AF14" i="13"/>
  <c r="AG14" i="13"/>
  <c r="R15" i="13"/>
  <c r="S15" i="13"/>
  <c r="T15" i="13"/>
  <c r="Z15" i="13"/>
  <c r="AA15" i="13"/>
  <c r="AB15" i="13"/>
  <c r="AC15" i="13"/>
  <c r="AD15" i="13"/>
  <c r="AE15" i="13"/>
  <c r="AF15" i="13"/>
  <c r="AG15" i="13"/>
  <c r="R16" i="13"/>
  <c r="S16" i="13"/>
  <c r="T16" i="13"/>
  <c r="Z16" i="13"/>
  <c r="AA16" i="13"/>
  <c r="AB16" i="13"/>
  <c r="AC16" i="13"/>
  <c r="AD16" i="13"/>
  <c r="AE16" i="13"/>
  <c r="AF16" i="13"/>
  <c r="AG16" i="13"/>
  <c r="R17" i="13"/>
  <c r="S17" i="13"/>
  <c r="T17" i="13"/>
  <c r="Z17" i="13"/>
  <c r="AA17" i="13"/>
  <c r="AB17" i="13"/>
  <c r="AC17" i="13"/>
  <c r="AD17" i="13"/>
  <c r="AE17" i="13"/>
  <c r="AF17" i="13"/>
  <c r="AG17" i="13"/>
  <c r="R18" i="13"/>
  <c r="S18" i="13"/>
  <c r="T18" i="13"/>
  <c r="Z18" i="13"/>
  <c r="AA18" i="13"/>
  <c r="AB18" i="13"/>
  <c r="AC18" i="13"/>
  <c r="AD18" i="13"/>
  <c r="AE18" i="13"/>
  <c r="AF18" i="13"/>
  <c r="AG18" i="13"/>
  <c r="R19" i="13"/>
  <c r="S19" i="13"/>
  <c r="T19" i="13"/>
  <c r="Z19" i="13"/>
  <c r="AA19" i="13"/>
  <c r="AB19" i="13"/>
  <c r="AC19" i="13"/>
  <c r="AD19" i="13"/>
  <c r="AE19" i="13"/>
  <c r="AF19" i="13"/>
  <c r="AG19" i="13"/>
  <c r="R20" i="13"/>
  <c r="S20" i="13"/>
  <c r="T20" i="13"/>
  <c r="Z20" i="13"/>
  <c r="AA20" i="13"/>
  <c r="AB20" i="13"/>
  <c r="AC20" i="13"/>
  <c r="AD20" i="13"/>
  <c r="AE20" i="13"/>
  <c r="AF20" i="13"/>
  <c r="AG20" i="13"/>
  <c r="R21" i="13"/>
  <c r="S21" i="13"/>
  <c r="T21" i="13"/>
  <c r="Z21" i="13"/>
  <c r="AA21" i="13"/>
  <c r="AB21" i="13"/>
  <c r="AC21" i="13"/>
  <c r="AD21" i="13"/>
  <c r="AE21" i="13"/>
  <c r="AF21" i="13"/>
  <c r="AG21" i="13"/>
  <c r="R22" i="13"/>
  <c r="S22" i="13"/>
  <c r="T22" i="13"/>
  <c r="Z22" i="13"/>
  <c r="AA22" i="13"/>
  <c r="AB22" i="13"/>
  <c r="AC22" i="13"/>
  <c r="AD22" i="13"/>
  <c r="AE22" i="13"/>
  <c r="AF22" i="13"/>
  <c r="AG22" i="13"/>
  <c r="R23" i="13"/>
  <c r="S23" i="13"/>
  <c r="T23" i="13"/>
  <c r="Z23" i="13"/>
  <c r="AA23" i="13"/>
  <c r="AB23" i="13"/>
  <c r="AC23" i="13"/>
  <c r="AD23" i="13"/>
  <c r="AE23" i="13"/>
  <c r="AF23" i="13"/>
  <c r="AG23" i="13"/>
  <c r="R24" i="13"/>
  <c r="S24" i="13"/>
  <c r="T24" i="13"/>
  <c r="Z24" i="13"/>
  <c r="AA24" i="13"/>
  <c r="AB24" i="13"/>
  <c r="AC24" i="13"/>
  <c r="AD24" i="13"/>
  <c r="AE24" i="13"/>
  <c r="AF24" i="13"/>
  <c r="AG24" i="13"/>
  <c r="R25" i="13"/>
  <c r="S25" i="13"/>
  <c r="T25" i="13"/>
  <c r="Z25" i="13"/>
  <c r="AA25" i="13"/>
  <c r="AB25" i="13"/>
  <c r="AC25" i="13"/>
  <c r="AD25" i="13"/>
  <c r="AE25" i="13"/>
  <c r="AF25" i="13"/>
  <c r="AG25" i="13"/>
  <c r="R26" i="13"/>
  <c r="S26" i="13"/>
  <c r="T26" i="13"/>
  <c r="Z26" i="13"/>
  <c r="AA26" i="13"/>
  <c r="AB26" i="13"/>
  <c r="AC26" i="13"/>
  <c r="AD26" i="13"/>
  <c r="AE26" i="13"/>
  <c r="AF26" i="13"/>
  <c r="AG26" i="13"/>
  <c r="R27" i="13"/>
  <c r="S27" i="13"/>
  <c r="T27" i="13"/>
  <c r="Z27" i="13"/>
  <c r="AA27" i="13"/>
  <c r="AB27" i="13"/>
  <c r="AC27" i="13"/>
  <c r="AD27" i="13"/>
  <c r="AE27" i="13"/>
  <c r="AF27" i="13"/>
  <c r="AG27" i="13"/>
  <c r="R28" i="13"/>
  <c r="S28" i="13"/>
  <c r="T28" i="13"/>
  <c r="Z28" i="13"/>
  <c r="AA28" i="13"/>
  <c r="AB28" i="13"/>
  <c r="AC28" i="13"/>
  <c r="AD28" i="13"/>
  <c r="AE28" i="13"/>
  <c r="AF28" i="13"/>
  <c r="AG28" i="13"/>
  <c r="R29" i="13"/>
  <c r="S29" i="13"/>
  <c r="T29" i="13"/>
  <c r="Z29" i="13"/>
  <c r="AA29" i="13"/>
  <c r="AB29" i="13"/>
  <c r="AC29" i="13"/>
  <c r="AD29" i="13"/>
  <c r="AE29" i="13"/>
  <c r="AF29" i="13"/>
  <c r="AG29" i="13"/>
  <c r="R30" i="13"/>
  <c r="S30" i="13"/>
  <c r="T30" i="13"/>
  <c r="Z30" i="13"/>
  <c r="AA30" i="13"/>
  <c r="AB30" i="13"/>
  <c r="AC30" i="13"/>
  <c r="AD30" i="13"/>
  <c r="AE30" i="13"/>
  <c r="AF30" i="13"/>
  <c r="AG30" i="13"/>
  <c r="R31" i="13"/>
  <c r="S31" i="13"/>
  <c r="T31" i="13"/>
  <c r="Z31" i="13"/>
  <c r="AA31" i="13"/>
  <c r="AB31" i="13"/>
  <c r="AC31" i="13"/>
  <c r="AD31" i="13"/>
  <c r="AE31" i="13"/>
  <c r="AF31" i="13"/>
  <c r="AG31" i="13"/>
  <c r="R32" i="13"/>
  <c r="S32" i="13"/>
  <c r="T32" i="13"/>
  <c r="Z32" i="13"/>
  <c r="AA32" i="13"/>
  <c r="AB32" i="13"/>
  <c r="AC32" i="13"/>
  <c r="AD32" i="13"/>
  <c r="AE32" i="13"/>
  <c r="AF32" i="13"/>
  <c r="AG32" i="13"/>
  <c r="R33" i="13"/>
  <c r="S33" i="13"/>
  <c r="T33" i="13"/>
  <c r="Z33" i="13"/>
  <c r="AA33" i="13"/>
  <c r="AB33" i="13"/>
  <c r="AC33" i="13"/>
  <c r="AD33" i="13"/>
  <c r="AE33" i="13"/>
  <c r="AF33" i="13"/>
  <c r="AG33" i="13"/>
  <c r="R34" i="13"/>
  <c r="S34" i="13"/>
  <c r="T34" i="13"/>
  <c r="Z34" i="13"/>
  <c r="AA34" i="13"/>
  <c r="AB34" i="13"/>
  <c r="AC34" i="13"/>
  <c r="AD34" i="13"/>
  <c r="AE34" i="13"/>
  <c r="AF34" i="13"/>
  <c r="AG34" i="13"/>
  <c r="R35" i="13"/>
  <c r="S35" i="13"/>
  <c r="T35" i="13"/>
  <c r="Z35" i="13"/>
  <c r="AA35" i="13"/>
  <c r="AB35" i="13"/>
  <c r="AC35" i="13"/>
  <c r="AD35" i="13"/>
  <c r="AE35" i="13"/>
  <c r="AF35" i="13"/>
  <c r="AG35" i="13"/>
  <c r="R36" i="13"/>
  <c r="S36" i="13"/>
  <c r="T36" i="13"/>
  <c r="Z36" i="13"/>
  <c r="AA36" i="13"/>
  <c r="AB36" i="13"/>
  <c r="AC36" i="13"/>
  <c r="AD36" i="13"/>
  <c r="AE36" i="13"/>
  <c r="AF36" i="13"/>
  <c r="AG36" i="13"/>
  <c r="AG4" i="13"/>
  <c r="AF4" i="13"/>
  <c r="AE4" i="13"/>
  <c r="AD4" i="13"/>
  <c r="AC4" i="13"/>
  <c r="AB4" i="13"/>
  <c r="AA4" i="13"/>
  <c r="Z4" i="13"/>
  <c r="T4" i="13"/>
  <c r="S4" i="13"/>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4" i="13"/>
  <c r="R4" i="13"/>
  <c r="N5" i="13"/>
  <c r="O5" i="13"/>
  <c r="Q5" i="13"/>
  <c r="N6" i="13"/>
  <c r="O6" i="13"/>
  <c r="Q6" i="13"/>
  <c r="N7" i="13"/>
  <c r="O7" i="13"/>
  <c r="Q7" i="13"/>
  <c r="N8" i="13"/>
  <c r="O8" i="13"/>
  <c r="Q8" i="13"/>
  <c r="N9" i="13"/>
  <c r="O9" i="13"/>
  <c r="Q9" i="13"/>
  <c r="N10" i="13"/>
  <c r="O10" i="13"/>
  <c r="Q10" i="13"/>
  <c r="N11" i="13"/>
  <c r="O11" i="13"/>
  <c r="Q11" i="13"/>
  <c r="N12" i="13"/>
  <c r="O12" i="13"/>
  <c r="Q12" i="13"/>
  <c r="N13" i="13"/>
  <c r="O13" i="13"/>
  <c r="Q13" i="13"/>
  <c r="N14" i="13"/>
  <c r="O14" i="13"/>
  <c r="Q14" i="13"/>
  <c r="N15" i="13"/>
  <c r="O15" i="13"/>
  <c r="Q15" i="13"/>
  <c r="N16" i="13"/>
  <c r="O16" i="13"/>
  <c r="Q16" i="13"/>
  <c r="N17" i="13"/>
  <c r="O17" i="13"/>
  <c r="Q17" i="13"/>
  <c r="N18" i="13"/>
  <c r="O18" i="13"/>
  <c r="Q18" i="13"/>
  <c r="N19" i="13"/>
  <c r="O19" i="13"/>
  <c r="Q19" i="13"/>
  <c r="N20" i="13"/>
  <c r="O20" i="13"/>
  <c r="Q20" i="13"/>
  <c r="N21" i="13"/>
  <c r="O21" i="13"/>
  <c r="Q21" i="13"/>
  <c r="N22" i="13"/>
  <c r="O22" i="13"/>
  <c r="Q22" i="13"/>
  <c r="N23" i="13"/>
  <c r="O23" i="13"/>
  <c r="Q23" i="13"/>
  <c r="N24" i="13"/>
  <c r="O24" i="13"/>
  <c r="Q24" i="13"/>
  <c r="N25" i="13"/>
  <c r="O25" i="13"/>
  <c r="Q25" i="13"/>
  <c r="N26" i="13"/>
  <c r="O26" i="13"/>
  <c r="Q26" i="13"/>
  <c r="N27" i="13"/>
  <c r="O27" i="13"/>
  <c r="Q27" i="13"/>
  <c r="N28" i="13"/>
  <c r="O28" i="13"/>
  <c r="Q28" i="13"/>
  <c r="N29" i="13"/>
  <c r="O29" i="13"/>
  <c r="Q29" i="13"/>
  <c r="N30" i="13"/>
  <c r="O30" i="13"/>
  <c r="Q30" i="13"/>
  <c r="N31" i="13"/>
  <c r="O31" i="13"/>
  <c r="Q31" i="13"/>
  <c r="N32" i="13"/>
  <c r="O32" i="13"/>
  <c r="Q32" i="13"/>
  <c r="N33" i="13"/>
  <c r="O33" i="13"/>
  <c r="Q33" i="13"/>
  <c r="N34" i="13"/>
  <c r="O34" i="13"/>
  <c r="Q34" i="13"/>
  <c r="N35" i="13"/>
  <c r="O35" i="13"/>
  <c r="Q35" i="13"/>
  <c r="N36" i="13"/>
  <c r="O36" i="13"/>
  <c r="Q36" i="13"/>
  <c r="Q4" i="13"/>
  <c r="O4" i="13"/>
  <c r="N4" i="13"/>
  <c r="J5" i="13"/>
  <c r="K5" i="13"/>
  <c r="M5" i="13"/>
  <c r="J6" i="13"/>
  <c r="K6" i="13"/>
  <c r="M6" i="13"/>
  <c r="J7" i="13"/>
  <c r="K7" i="13"/>
  <c r="M7" i="13"/>
  <c r="J8" i="13"/>
  <c r="K8" i="13"/>
  <c r="M8" i="13"/>
  <c r="J9" i="13"/>
  <c r="K9" i="13"/>
  <c r="M9" i="13"/>
  <c r="J10" i="13"/>
  <c r="K10" i="13"/>
  <c r="M10" i="13"/>
  <c r="J11" i="13"/>
  <c r="K11" i="13"/>
  <c r="M11" i="13"/>
  <c r="J12" i="13"/>
  <c r="K12" i="13"/>
  <c r="M12" i="13"/>
  <c r="J13" i="13"/>
  <c r="K13" i="13"/>
  <c r="M13" i="13"/>
  <c r="J14" i="13"/>
  <c r="K14" i="13"/>
  <c r="M14" i="13"/>
  <c r="J15" i="13"/>
  <c r="K15" i="13"/>
  <c r="M15" i="13"/>
  <c r="J16" i="13"/>
  <c r="K16" i="13"/>
  <c r="M16" i="13"/>
  <c r="J17" i="13"/>
  <c r="K17" i="13"/>
  <c r="M17" i="13"/>
  <c r="J18" i="13"/>
  <c r="K18" i="13"/>
  <c r="M18" i="13"/>
  <c r="J19" i="13"/>
  <c r="K19" i="13"/>
  <c r="M19" i="13"/>
  <c r="J20" i="13"/>
  <c r="K20" i="13"/>
  <c r="M20" i="13"/>
  <c r="J21" i="13"/>
  <c r="K21" i="13"/>
  <c r="M21" i="13"/>
  <c r="J22" i="13"/>
  <c r="K22" i="13"/>
  <c r="M22" i="13"/>
  <c r="J23" i="13"/>
  <c r="K23" i="13"/>
  <c r="M23" i="13"/>
  <c r="J24" i="13"/>
  <c r="K24" i="13"/>
  <c r="M24" i="13"/>
  <c r="J25" i="13"/>
  <c r="K25" i="13"/>
  <c r="M25" i="13"/>
  <c r="J26" i="13"/>
  <c r="K26" i="13"/>
  <c r="M26" i="13"/>
  <c r="J27" i="13"/>
  <c r="K27" i="13"/>
  <c r="M27" i="13"/>
  <c r="J28" i="13"/>
  <c r="K28" i="13"/>
  <c r="M28" i="13"/>
  <c r="J29" i="13"/>
  <c r="K29" i="13"/>
  <c r="M29" i="13"/>
  <c r="J30" i="13"/>
  <c r="K30" i="13"/>
  <c r="M30" i="13"/>
  <c r="J31" i="13"/>
  <c r="K31" i="13"/>
  <c r="M31" i="13"/>
  <c r="J32" i="13"/>
  <c r="K32" i="13"/>
  <c r="M32" i="13"/>
  <c r="J33" i="13"/>
  <c r="K33" i="13"/>
  <c r="M33" i="13"/>
  <c r="J34" i="13"/>
  <c r="K34" i="13"/>
  <c r="M34" i="13"/>
  <c r="J35" i="13"/>
  <c r="K35" i="13"/>
  <c r="M35" i="13"/>
  <c r="J36" i="13"/>
  <c r="K36" i="13"/>
  <c r="M36" i="13"/>
  <c r="M4" i="13"/>
  <c r="K4" i="13"/>
  <c r="J4" i="13"/>
  <c r="D4" i="13"/>
  <c r="C5" i="13"/>
  <c r="D5" i="13"/>
  <c r="C6" i="13"/>
  <c r="D6" i="13"/>
  <c r="C7" i="13"/>
  <c r="D7" i="13"/>
  <c r="C8" i="13"/>
  <c r="D8" i="13"/>
  <c r="C9" i="13"/>
  <c r="D9" i="13"/>
  <c r="C10" i="13"/>
  <c r="D10" i="13"/>
  <c r="C11" i="13"/>
  <c r="D11" i="13"/>
  <c r="C12" i="13"/>
  <c r="D12" i="13"/>
  <c r="C13" i="13"/>
  <c r="D13" i="13"/>
  <c r="C14" i="13"/>
  <c r="D14" i="13"/>
  <c r="C15" i="13"/>
  <c r="D15" i="13"/>
  <c r="C16" i="13"/>
  <c r="D16" i="13"/>
  <c r="C17" i="13"/>
  <c r="D17" i="13"/>
  <c r="C18" i="13"/>
  <c r="D18" i="13"/>
  <c r="C19" i="13"/>
  <c r="D19" i="13"/>
  <c r="C20" i="13"/>
  <c r="D20" i="13"/>
  <c r="C21" i="13"/>
  <c r="D21" i="13"/>
  <c r="C22" i="13"/>
  <c r="D22" i="13"/>
  <c r="C23" i="13"/>
  <c r="D23" i="13"/>
  <c r="C24" i="13"/>
  <c r="D24" i="13"/>
  <c r="C25" i="13"/>
  <c r="D25" i="13"/>
  <c r="C26" i="13"/>
  <c r="D26" i="13"/>
  <c r="C27" i="13"/>
  <c r="D27" i="13"/>
  <c r="C28" i="13"/>
  <c r="D28" i="13"/>
  <c r="C29" i="13"/>
  <c r="D29" i="13"/>
  <c r="C30" i="13"/>
  <c r="D30" i="13"/>
  <c r="C31" i="13"/>
  <c r="D31" i="13"/>
  <c r="C32" i="13"/>
  <c r="D32" i="13"/>
  <c r="C33" i="13"/>
  <c r="D33" i="13"/>
  <c r="C34" i="13"/>
  <c r="D34" i="13"/>
  <c r="C35" i="13"/>
  <c r="D35" i="13"/>
  <c r="C36" i="13"/>
  <c r="D36" i="13"/>
  <c r="C4" i="13"/>
  <c r="F38" i="4" l="1"/>
  <c r="N3" i="4" a="1"/>
  <c r="N3" i="4" s="1"/>
  <c r="F3" i="4"/>
  <c r="Y31" i="13"/>
  <c r="Y19" i="13"/>
  <c r="Y7" i="13"/>
  <c r="Y26" i="13"/>
  <c r="Y14" i="13"/>
  <c r="I35" i="13"/>
  <c r="I32" i="13"/>
  <c r="I29" i="13"/>
  <c r="I26" i="13"/>
  <c r="I23" i="13"/>
  <c r="I20" i="13"/>
  <c r="I17" i="13"/>
  <c r="I14" i="13"/>
  <c r="I11" i="13"/>
  <c r="I8" i="13"/>
  <c r="I5" i="13"/>
  <c r="B4" i="4" l="1"/>
  <c r="L4" i="4" s="1" a="1"/>
  <c r="L4" i="4" s="1"/>
  <c r="B5" i="4"/>
  <c r="L5" i="4" s="1" a="1"/>
  <c r="L5" i="4" s="1"/>
  <c r="B6" i="4"/>
  <c r="L6" i="4" s="1" a="1"/>
  <c r="L6" i="4" s="1"/>
  <c r="B7" i="4"/>
  <c r="L7" i="4" s="1" a="1"/>
  <c r="L7" i="4" s="1"/>
  <c r="B8" i="4"/>
  <c r="L8" i="4" s="1" a="1"/>
  <c r="L8" i="4" s="1"/>
  <c r="B9" i="4"/>
  <c r="L9" i="4" s="1" a="1"/>
  <c r="L9" i="4" s="1"/>
  <c r="B10" i="4"/>
  <c r="L10" i="4" s="1" a="1"/>
  <c r="L10" i="4" s="1"/>
  <c r="B11" i="4"/>
  <c r="L11" i="4" s="1" a="1"/>
  <c r="L11" i="4" s="1"/>
  <c r="B12" i="4"/>
  <c r="L12" i="4" s="1" a="1"/>
  <c r="L12" i="4" s="1"/>
  <c r="B13" i="4"/>
  <c r="L13" i="4" s="1" a="1"/>
  <c r="L13" i="4" s="1"/>
  <c r="B14" i="4"/>
  <c r="L14" i="4" s="1" a="1"/>
  <c r="L14" i="4" s="1"/>
  <c r="B15" i="4"/>
  <c r="L15" i="4" s="1" a="1"/>
  <c r="L15" i="4" s="1"/>
  <c r="B16" i="4"/>
  <c r="L16" i="4" s="1" a="1"/>
  <c r="L16" i="4" s="1"/>
  <c r="G16" i="4" s="1"/>
  <c r="B17" i="4"/>
  <c r="L17" i="4" s="1" a="1"/>
  <c r="L17" i="4" s="1"/>
  <c r="B18" i="4"/>
  <c r="L18" i="4" s="1" a="1"/>
  <c r="L18" i="4" s="1"/>
  <c r="B19" i="4"/>
  <c r="L19" i="4" s="1" a="1"/>
  <c r="L19" i="4" s="1"/>
  <c r="B20" i="4"/>
  <c r="L20" i="4" s="1" a="1"/>
  <c r="L20" i="4" s="1"/>
  <c r="B21" i="4"/>
  <c r="L21" i="4" s="1" a="1"/>
  <c r="L21" i="4" s="1"/>
  <c r="B22" i="4"/>
  <c r="L22" i="4" s="1" a="1"/>
  <c r="L22" i="4" s="1"/>
  <c r="B23" i="4"/>
  <c r="L23" i="4" s="1" a="1"/>
  <c r="L23" i="4" s="1"/>
  <c r="B24" i="4"/>
  <c r="L24" i="4" s="1" a="1"/>
  <c r="L24" i="4" s="1"/>
  <c r="B25" i="4"/>
  <c r="L25" i="4" s="1" a="1"/>
  <c r="L25" i="4" s="1"/>
  <c r="B26" i="4"/>
  <c r="L26" i="4" s="1" a="1"/>
  <c r="L26" i="4" s="1"/>
  <c r="B27" i="4"/>
  <c r="L27" i="4" s="1" a="1"/>
  <c r="L27" i="4" s="1"/>
  <c r="B28" i="4"/>
  <c r="L28" i="4" s="1" a="1"/>
  <c r="L28" i="4" s="1"/>
  <c r="G28" i="4" s="1"/>
  <c r="B29" i="4"/>
  <c r="L29" i="4" s="1" a="1"/>
  <c r="L29" i="4" s="1"/>
  <c r="G29" i="4" s="1"/>
  <c r="B30" i="4"/>
  <c r="L30" i="4" s="1" a="1"/>
  <c r="L30" i="4" s="1"/>
  <c r="G30" i="4" s="1"/>
  <c r="I30" i="4" s="1"/>
  <c r="B31" i="4"/>
  <c r="L31" i="4" s="1" a="1"/>
  <c r="L31" i="4" s="1"/>
  <c r="G31" i="4" s="1"/>
  <c r="B32" i="4"/>
  <c r="L32" i="4" s="1" a="1"/>
  <c r="L32" i="4" s="1"/>
  <c r="G32" i="4" s="1"/>
  <c r="J32" i="4" s="1"/>
  <c r="B33" i="4"/>
  <c r="L33" i="4" s="1" a="1"/>
  <c r="L33" i="4" s="1"/>
  <c r="G33" i="4" s="1"/>
  <c r="I33" i="4" s="1"/>
  <c r="B34" i="4"/>
  <c r="L34" i="4" s="1" a="1"/>
  <c r="L34" i="4" s="1"/>
  <c r="G34" i="4" s="1"/>
  <c r="I34" i="4" s="1"/>
  <c r="B35" i="4"/>
  <c r="L35" i="4" s="1" a="1"/>
  <c r="L35" i="4" s="1"/>
  <c r="G35" i="4" s="1"/>
  <c r="J35" i="4" s="1"/>
  <c r="B36" i="4"/>
  <c r="L36" i="4" s="1" a="1"/>
  <c r="L36" i="4" s="1"/>
  <c r="G36" i="4" s="1"/>
  <c r="J36" i="4" s="1"/>
  <c r="B37" i="4"/>
  <c r="L37" i="4" s="1" a="1"/>
  <c r="L37" i="4" s="1"/>
  <c r="G37" i="4" s="1"/>
  <c r="J37" i="4" s="1"/>
  <c r="B38" i="4"/>
  <c r="B3" i="4"/>
  <c r="L3" i="4" s="1" a="1"/>
  <c r="L3" i="4" s="1"/>
  <c r="G3" i="4" s="1"/>
  <c r="I3" i="4" s="1"/>
  <c r="F4" i="4"/>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G4" i="4"/>
  <c r="G5" i="4"/>
  <c r="G6" i="4"/>
  <c r="J6" i="4" s="1"/>
  <c r="G7" i="4"/>
  <c r="G8" i="4"/>
  <c r="G9" i="4"/>
  <c r="J9" i="4" s="1"/>
  <c r="G10" i="4"/>
  <c r="J10" i="4" s="1"/>
  <c r="G11" i="4"/>
  <c r="I11" i="4" s="1"/>
  <c r="G12" i="4"/>
  <c r="I12" i="4" s="1"/>
  <c r="G13" i="4"/>
  <c r="I13" i="4" s="1"/>
  <c r="G14" i="4"/>
  <c r="G15" i="4"/>
  <c r="G17" i="4"/>
  <c r="G18" i="4"/>
  <c r="I18" i="4" s="1"/>
  <c r="G19" i="4"/>
  <c r="G20" i="4"/>
  <c r="J20" i="4" s="1"/>
  <c r="G21" i="4"/>
  <c r="I21" i="4" s="1"/>
  <c r="G22" i="4"/>
  <c r="I22" i="4" s="1"/>
  <c r="G23" i="4"/>
  <c r="J23" i="4" s="1"/>
  <c r="G24" i="4"/>
  <c r="J24" i="4" s="1"/>
  <c r="G25" i="4"/>
  <c r="J25" i="4" s="1"/>
  <c r="G26" i="4"/>
  <c r="J26" i="4" s="1"/>
  <c r="G27" i="4"/>
  <c r="E3" i="4" l="1"/>
  <c r="P6" i="4"/>
  <c r="P9" i="4"/>
  <c r="P12" i="4"/>
  <c r="P15" i="4"/>
  <c r="P18" i="4"/>
  <c r="P21" i="4"/>
  <c r="P24" i="4"/>
  <c r="P27" i="4"/>
  <c r="P30" i="4"/>
  <c r="P33" i="4"/>
  <c r="P36" i="4"/>
  <c r="Q3" i="4"/>
  <c r="H13" i="4"/>
  <c r="H25" i="4"/>
  <c r="H37" i="4"/>
  <c r="Q6" i="4"/>
  <c r="Q9" i="4"/>
  <c r="Q12" i="4"/>
  <c r="Q15" i="4"/>
  <c r="Q18" i="4"/>
  <c r="Q21" i="4"/>
  <c r="Q24" i="4"/>
  <c r="Q27" i="4"/>
  <c r="Q30" i="4"/>
  <c r="Q33" i="4"/>
  <c r="Q36" i="4"/>
  <c r="R3" i="4"/>
  <c r="H14" i="4"/>
  <c r="H26" i="4"/>
  <c r="R6" i="4"/>
  <c r="R9" i="4"/>
  <c r="R12" i="4"/>
  <c r="R15" i="4"/>
  <c r="R18" i="4"/>
  <c r="R21" i="4"/>
  <c r="R24" i="4"/>
  <c r="R27" i="4"/>
  <c r="R30" i="4"/>
  <c r="R33" i="4"/>
  <c r="R36" i="4"/>
  <c r="O3" i="4"/>
  <c r="H15" i="4"/>
  <c r="H27" i="4"/>
  <c r="H3" i="4"/>
  <c r="O4" i="4"/>
  <c r="O7" i="4"/>
  <c r="O10" i="4"/>
  <c r="O13" i="4"/>
  <c r="O16" i="4"/>
  <c r="O19" i="4"/>
  <c r="O22" i="4"/>
  <c r="O25" i="4"/>
  <c r="O28" i="4"/>
  <c r="O31" i="4"/>
  <c r="O34" i="4"/>
  <c r="O37" i="4"/>
  <c r="H4" i="4"/>
  <c r="H16" i="4"/>
  <c r="H28" i="4"/>
  <c r="P4" i="4"/>
  <c r="P7" i="4"/>
  <c r="P10" i="4"/>
  <c r="P13" i="4"/>
  <c r="P16" i="4"/>
  <c r="P19" i="4"/>
  <c r="P22" i="4"/>
  <c r="P25" i="4"/>
  <c r="P28" i="4"/>
  <c r="P31" i="4"/>
  <c r="P34" i="4"/>
  <c r="P37" i="4"/>
  <c r="H5" i="4"/>
  <c r="H17" i="4"/>
  <c r="H29" i="4"/>
  <c r="Q4" i="4"/>
  <c r="Q7" i="4"/>
  <c r="Q10" i="4"/>
  <c r="Q13" i="4"/>
  <c r="Q16" i="4"/>
  <c r="Q19" i="4"/>
  <c r="Q22" i="4"/>
  <c r="Q25" i="4"/>
  <c r="Q28" i="4"/>
  <c r="Q31" i="4"/>
  <c r="Q34" i="4"/>
  <c r="Q37" i="4"/>
  <c r="H6" i="4"/>
  <c r="H18" i="4"/>
  <c r="H30" i="4"/>
  <c r="R4" i="4"/>
  <c r="R7" i="4"/>
  <c r="R10" i="4"/>
  <c r="R13" i="4"/>
  <c r="R16" i="4"/>
  <c r="R19" i="4"/>
  <c r="R22" i="4"/>
  <c r="R25" i="4"/>
  <c r="R28" i="4"/>
  <c r="R31" i="4"/>
  <c r="R34" i="4"/>
  <c r="R37" i="4"/>
  <c r="H7" i="4"/>
  <c r="H19" i="4"/>
  <c r="H31" i="4"/>
  <c r="O5" i="4"/>
  <c r="O8" i="4"/>
  <c r="O11" i="4"/>
  <c r="O14" i="4"/>
  <c r="O17" i="4"/>
  <c r="O20" i="4"/>
  <c r="O23" i="4"/>
  <c r="O26" i="4"/>
  <c r="O29" i="4"/>
  <c r="O32" i="4"/>
  <c r="O35" i="4"/>
  <c r="O38" i="4"/>
  <c r="H8" i="4"/>
  <c r="H20" i="4"/>
  <c r="H32" i="4"/>
  <c r="P5" i="4"/>
  <c r="P8" i="4"/>
  <c r="P11" i="4"/>
  <c r="P14" i="4"/>
  <c r="P17" i="4"/>
  <c r="P20" i="4"/>
  <c r="P23" i="4"/>
  <c r="P26" i="4"/>
  <c r="P29" i="4"/>
  <c r="P32" i="4"/>
  <c r="P35" i="4"/>
  <c r="H9" i="4"/>
  <c r="H21" i="4"/>
  <c r="H33" i="4"/>
  <c r="Q5" i="4"/>
  <c r="Q8" i="4"/>
  <c r="Q11" i="4"/>
  <c r="Q14" i="4"/>
  <c r="Q17" i="4"/>
  <c r="Q20" i="4"/>
  <c r="Q23" i="4"/>
  <c r="Q26" i="4"/>
  <c r="Q29" i="4"/>
  <c r="Q32" i="4"/>
  <c r="Q35" i="4"/>
  <c r="Q38" i="4"/>
  <c r="H10" i="4"/>
  <c r="H22" i="4"/>
  <c r="H34" i="4"/>
  <c r="R5" i="4"/>
  <c r="R8" i="4"/>
  <c r="R11" i="4"/>
  <c r="R14" i="4"/>
  <c r="R17" i="4"/>
  <c r="R20" i="4"/>
  <c r="R23" i="4"/>
  <c r="R26" i="4"/>
  <c r="R29" i="4"/>
  <c r="R32" i="4"/>
  <c r="R35" i="4"/>
  <c r="R38" i="4"/>
  <c r="H11" i="4"/>
  <c r="H23" i="4"/>
  <c r="H35" i="4"/>
  <c r="O6" i="4"/>
  <c r="O9" i="4"/>
  <c r="O12" i="4"/>
  <c r="O15" i="4"/>
  <c r="O18" i="4"/>
  <c r="O21" i="4"/>
  <c r="O24" i="4"/>
  <c r="O27" i="4"/>
  <c r="O30" i="4"/>
  <c r="O33" i="4"/>
  <c r="O36" i="4"/>
  <c r="P3" i="4"/>
  <c r="H12" i="4"/>
  <c r="H24" i="4"/>
  <c r="H36" i="4"/>
  <c r="E32" i="4"/>
  <c r="E20" i="4"/>
  <c r="E8" i="4"/>
  <c r="E31" i="4"/>
  <c r="E19" i="4"/>
  <c r="E7" i="4"/>
  <c r="E30" i="4"/>
  <c r="E18" i="4"/>
  <c r="E6" i="4"/>
  <c r="E29" i="4"/>
  <c r="E17" i="4"/>
  <c r="E5" i="4"/>
  <c r="E28" i="4"/>
  <c r="E16" i="4"/>
  <c r="E4" i="4"/>
  <c r="E27" i="4"/>
  <c r="E15" i="4"/>
  <c r="E38" i="4"/>
  <c r="E26" i="4"/>
  <c r="E14" i="4"/>
  <c r="I24" i="4"/>
  <c r="I19" i="4"/>
  <c r="E37" i="4"/>
  <c r="E25" i="4"/>
  <c r="E13" i="4"/>
  <c r="E36" i="4"/>
  <c r="E24" i="4"/>
  <c r="E12" i="4"/>
  <c r="E35" i="4"/>
  <c r="E23" i="4"/>
  <c r="E11" i="4"/>
  <c r="E34" i="4"/>
  <c r="E22" i="4"/>
  <c r="E10" i="4"/>
  <c r="E33" i="4"/>
  <c r="E21" i="4"/>
  <c r="E9" i="4"/>
  <c r="L38" i="4" a="1"/>
  <c r="L38" i="4" s="1"/>
  <c r="G38" i="4" s="1"/>
  <c r="I38" i="4" s="1"/>
  <c r="J16" i="4"/>
  <c r="J14" i="4"/>
  <c r="J4" i="4"/>
  <c r="I14" i="4"/>
  <c r="I35" i="4"/>
  <c r="I20" i="4"/>
  <c r="J17" i="4"/>
  <c r="I31" i="4"/>
  <c r="J29" i="4"/>
  <c r="I4" i="4"/>
  <c r="A2" i="11" s="1" a="1"/>
  <c r="A2" i="11" s="1"/>
  <c r="J28" i="4"/>
  <c r="I23" i="4"/>
  <c r="J18" i="4"/>
  <c r="I10" i="4"/>
  <c r="J13" i="4"/>
  <c r="I7" i="4"/>
  <c r="J5" i="4"/>
  <c r="I6" i="4"/>
  <c r="I36" i="4"/>
  <c r="I5" i="4"/>
  <c r="I32" i="4"/>
  <c r="J30" i="4"/>
  <c r="I29" i="4"/>
  <c r="I17" i="4"/>
  <c r="J34" i="4"/>
  <c r="J22" i="4"/>
  <c r="I28" i="4"/>
  <c r="I16" i="4"/>
  <c r="J33" i="4"/>
  <c r="J21" i="4"/>
  <c r="I27" i="4"/>
  <c r="I15" i="4"/>
  <c r="I26" i="4"/>
  <c r="J31" i="4"/>
  <c r="J19" i="4"/>
  <c r="I37" i="4"/>
  <c r="I25" i="4"/>
  <c r="J27" i="4"/>
  <c r="J15" i="4"/>
  <c r="J8" i="4"/>
  <c r="I9" i="4"/>
  <c r="J7" i="4"/>
  <c r="I8" i="4"/>
  <c r="J12" i="4"/>
  <c r="J11" i="4"/>
  <c r="J3" i="4"/>
  <c r="H38" i="4" l="1"/>
  <c r="P38" i="4"/>
  <c r="J3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Samuel Hughes (shughes@CGDEV.ORG)</author>
  </authors>
  <commentList>
    <comment ref="M38" authorId="0" shapeId="0" xr:uid="{D776D1AD-906C-4DC2-89B6-BEE5A6A1C346}">
      <text>
        <r>
          <rPr>
            <sz val="11"/>
            <color theme="1"/>
            <rFont val="Calibri"/>
            <family val="2"/>
            <scheme val="minor"/>
          </rPr>
          <t>As 2025 preliminary ODA data is not available for in-donor student costs, these are assumed to remain at the same level as the previous year in nominal terms.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xlsx-populate</author>
  </authors>
  <commentList>
    <comment ref="D9" authorId="0" shapeId="0" xr:uid="{40CC4661-379F-42B0-9FF2-2C60040E6B81}">
      <text>
        <r>
          <rPr>
            <sz val="11"/>
            <color theme="1"/>
            <rFont val="Calibri"/>
            <family val="2"/>
            <scheme val="minor"/>
          </rPr>
          <t>Base period: 2024</t>
        </r>
      </text>
    </comment>
    <comment ref="E9" authorId="0" shapeId="0" xr:uid="{5B159313-8216-45BC-A987-9909A0AABFDE}">
      <text>
        <r>
          <rPr>
            <sz val="11"/>
            <color theme="1"/>
            <rFont val="Calibri"/>
            <family val="2"/>
            <scheme val="minor"/>
          </rPr>
          <t>Base period: 2024</t>
        </r>
      </text>
    </comment>
    <comment ref="J9" authorId="0" shapeId="0" xr:uid="{563CA75B-1BA7-43C0-BB8A-05B147F53C6A}">
      <text>
        <r>
          <rPr>
            <sz val="11"/>
            <color theme="1"/>
            <rFont val="Calibri"/>
            <family val="2"/>
            <scheme val="minor"/>
          </rPr>
          <t>Base period: 2024</t>
        </r>
      </text>
    </comment>
    <comment ref="K9" authorId="0" shapeId="0" xr:uid="{F644CCC0-F6E0-4B6F-BB0B-91BCDA9387C5}">
      <text>
        <r>
          <rPr>
            <sz val="11"/>
            <color theme="1"/>
            <rFont val="Calibri"/>
            <family val="2"/>
            <scheme val="minor"/>
          </rPr>
          <t>Base period: 2024</t>
        </r>
      </text>
    </comment>
    <comment ref="M9" authorId="0" shapeId="0" xr:uid="{37772CA7-C730-4BB9-8411-2AC19786D9E6}">
      <text>
        <r>
          <rPr>
            <sz val="11"/>
            <color theme="1"/>
            <rFont val="Calibri"/>
            <family val="2"/>
            <scheme val="minor"/>
          </rPr>
          <t>Base period: 2024</t>
        </r>
      </text>
    </comment>
    <comment ref="N9" authorId="0" shapeId="0" xr:uid="{48281580-5266-4C15-BC58-34BC7A854075}">
      <text>
        <r>
          <rPr>
            <sz val="11"/>
            <color theme="1"/>
            <rFont val="Calibri"/>
            <family val="2"/>
            <scheme val="minor"/>
          </rPr>
          <t>Base period: 2024</t>
        </r>
      </text>
    </comment>
    <comment ref="S9" authorId="0" shapeId="0" xr:uid="{14641AD9-931A-4ACB-BE24-0771C30DB52A}">
      <text>
        <r>
          <rPr>
            <sz val="11"/>
            <color theme="1"/>
            <rFont val="Calibri"/>
            <family val="2"/>
            <scheme val="minor"/>
          </rPr>
          <t>Base period: 2024</t>
        </r>
      </text>
    </comment>
    <comment ref="D10" authorId="0" shapeId="0" xr:uid="{77E3E588-8665-4779-9552-915636A5FF31}">
      <text>
        <r>
          <rPr>
            <sz val="11"/>
            <color theme="1"/>
            <rFont val="Calibri"/>
            <family val="2"/>
            <scheme val="minor"/>
          </rPr>
          <t>Base period: 2024</t>
        </r>
      </text>
    </comment>
    <comment ref="E10" authorId="0" shapeId="0" xr:uid="{DE7D453C-DB8F-4585-B323-3AB7862BEE24}">
      <text>
        <r>
          <rPr>
            <sz val="11"/>
            <color theme="1"/>
            <rFont val="Calibri"/>
            <family val="2"/>
            <scheme val="minor"/>
          </rPr>
          <t>Base period: 2024</t>
        </r>
      </text>
    </comment>
    <comment ref="J10" authorId="0" shapeId="0" xr:uid="{CA0FF96A-02E7-49E0-A5F1-269263A983F7}">
      <text>
        <r>
          <rPr>
            <sz val="11"/>
            <color theme="1"/>
            <rFont val="Calibri"/>
            <family val="2"/>
            <scheme val="minor"/>
          </rPr>
          <t>Base period: 2024</t>
        </r>
      </text>
    </comment>
    <comment ref="K10" authorId="0" shapeId="0" xr:uid="{86D559E2-37F9-4B10-BFD3-9B69D7681E55}">
      <text>
        <r>
          <rPr>
            <sz val="11"/>
            <color theme="1"/>
            <rFont val="Calibri"/>
            <family val="2"/>
            <scheme val="minor"/>
          </rPr>
          <t>Base period: 2024</t>
        </r>
      </text>
    </comment>
    <comment ref="M10" authorId="0" shapeId="0" xr:uid="{0BD1BE1C-C52C-4AC7-850F-7820F06A2DE4}">
      <text>
        <r>
          <rPr>
            <sz val="11"/>
            <color theme="1"/>
            <rFont val="Calibri"/>
            <family val="2"/>
            <scheme val="minor"/>
          </rPr>
          <t>Base period: 2024</t>
        </r>
      </text>
    </comment>
    <comment ref="N10" authorId="0" shapeId="0" xr:uid="{B4091B25-A662-474D-849C-B3B0607E0160}">
      <text>
        <r>
          <rPr>
            <sz val="11"/>
            <color theme="1"/>
            <rFont val="Calibri"/>
            <family val="2"/>
            <scheme val="minor"/>
          </rPr>
          <t>Base period: 2024</t>
        </r>
      </text>
    </comment>
    <comment ref="S10" authorId="0" shapeId="0" xr:uid="{AF9665D3-3C88-4817-A4FB-D6DF2E03306E}">
      <text>
        <r>
          <rPr>
            <sz val="11"/>
            <color theme="1"/>
            <rFont val="Calibri"/>
            <family val="2"/>
            <scheme val="minor"/>
          </rPr>
          <t>Base period: 2024</t>
        </r>
      </text>
    </comment>
    <comment ref="D11" authorId="0" shapeId="0" xr:uid="{87085C6F-3BCB-4AB4-9EB0-85CF4CCC6700}">
      <text>
        <r>
          <rPr>
            <sz val="11"/>
            <color theme="1"/>
            <rFont val="Calibri"/>
            <family val="2"/>
            <scheme val="minor"/>
          </rPr>
          <t>Base period: 2024</t>
        </r>
      </text>
    </comment>
    <comment ref="E11" authorId="0" shapeId="0" xr:uid="{2D97EE14-3C8F-4D57-9A35-48EA0F8C5C39}">
      <text>
        <r>
          <rPr>
            <sz val="11"/>
            <color theme="1"/>
            <rFont val="Calibri"/>
            <family val="2"/>
            <scheme val="minor"/>
          </rPr>
          <t>Base period: 2024</t>
        </r>
      </text>
    </comment>
    <comment ref="J11" authorId="0" shapeId="0" xr:uid="{5F837E03-F5AA-42DD-8630-213C8D213FF8}">
      <text>
        <r>
          <rPr>
            <sz val="11"/>
            <color theme="1"/>
            <rFont val="Calibri"/>
            <family val="2"/>
            <scheme val="minor"/>
          </rPr>
          <t>Base period: 2024</t>
        </r>
      </text>
    </comment>
    <comment ref="K11" authorId="0" shapeId="0" xr:uid="{295C8DA6-2687-4412-A100-C4201841D960}">
      <text>
        <r>
          <rPr>
            <sz val="11"/>
            <color theme="1"/>
            <rFont val="Calibri"/>
            <family val="2"/>
            <scheme val="minor"/>
          </rPr>
          <t>Base period: 2024</t>
        </r>
      </text>
    </comment>
    <comment ref="M11" authorId="0" shapeId="0" xr:uid="{6A555250-EDBD-43D8-A267-00B68C149523}">
      <text>
        <r>
          <rPr>
            <sz val="11"/>
            <color theme="1"/>
            <rFont val="Calibri"/>
            <family val="2"/>
            <scheme val="minor"/>
          </rPr>
          <t>Base period: 2024</t>
        </r>
      </text>
    </comment>
    <comment ref="N11" authorId="0" shapeId="0" xr:uid="{388AE3A4-5B52-4181-A273-274E27F984C0}">
      <text>
        <r>
          <rPr>
            <sz val="11"/>
            <color theme="1"/>
            <rFont val="Calibri"/>
            <family val="2"/>
            <scheme val="minor"/>
          </rPr>
          <t>Base period: 2024</t>
        </r>
      </text>
    </comment>
    <comment ref="S11" authorId="0" shapeId="0" xr:uid="{21D244CC-3AC1-4F7F-9DF2-26BD18700A4B}">
      <text>
        <r>
          <rPr>
            <sz val="11"/>
            <color theme="1"/>
            <rFont val="Calibri"/>
            <family val="2"/>
            <scheme val="minor"/>
          </rPr>
          <t>Base period: 2024</t>
        </r>
      </text>
    </comment>
    <comment ref="D12" authorId="0" shapeId="0" xr:uid="{A4B54E5D-CB0A-40C7-9D7A-E264CCA254A3}">
      <text>
        <r>
          <rPr>
            <sz val="11"/>
            <color theme="1"/>
            <rFont val="Calibri"/>
            <family val="2"/>
            <scheme val="minor"/>
          </rPr>
          <t>Base period: 2024</t>
        </r>
      </text>
    </comment>
    <comment ref="E12" authorId="0" shapeId="0" xr:uid="{F399BBE8-6A5F-45DD-AC2D-B5A2D2614927}">
      <text>
        <r>
          <rPr>
            <sz val="11"/>
            <color theme="1"/>
            <rFont val="Calibri"/>
            <family val="2"/>
            <scheme val="minor"/>
          </rPr>
          <t>Base period: 2024</t>
        </r>
      </text>
    </comment>
    <comment ref="J12" authorId="0" shapeId="0" xr:uid="{BCC7C7DA-FA9B-4E26-9184-67764B558BF0}">
      <text>
        <r>
          <rPr>
            <sz val="11"/>
            <color theme="1"/>
            <rFont val="Calibri"/>
            <family val="2"/>
            <scheme val="minor"/>
          </rPr>
          <t>Base period: 2024</t>
        </r>
      </text>
    </comment>
    <comment ref="K12" authorId="0" shapeId="0" xr:uid="{5FB1FF14-66D2-4B4E-BB94-62430BAEC5FA}">
      <text>
        <r>
          <rPr>
            <sz val="11"/>
            <color theme="1"/>
            <rFont val="Calibri"/>
            <family val="2"/>
            <scheme val="minor"/>
          </rPr>
          <t>Base period: 2024</t>
        </r>
      </text>
    </comment>
    <comment ref="M12" authorId="0" shapeId="0" xr:uid="{46306193-DE75-489D-85E2-DEAB2D72B9EA}">
      <text>
        <r>
          <rPr>
            <sz val="11"/>
            <color theme="1"/>
            <rFont val="Calibri"/>
            <family val="2"/>
            <scheme val="minor"/>
          </rPr>
          <t>Base period: 2024</t>
        </r>
      </text>
    </comment>
    <comment ref="N12" authorId="0" shapeId="0" xr:uid="{007EB412-EEC1-46DF-A2D3-B0EB5A854D8B}">
      <text>
        <r>
          <rPr>
            <sz val="11"/>
            <color theme="1"/>
            <rFont val="Calibri"/>
            <family val="2"/>
            <scheme val="minor"/>
          </rPr>
          <t>Base period: 2024</t>
        </r>
      </text>
    </comment>
    <comment ref="S12" authorId="0" shapeId="0" xr:uid="{D4E0D23E-6774-412B-A72D-9E0890AAE5EF}">
      <text>
        <r>
          <rPr>
            <sz val="11"/>
            <color theme="1"/>
            <rFont val="Calibri"/>
            <family val="2"/>
            <scheme val="minor"/>
          </rPr>
          <t>Base period: 2024</t>
        </r>
      </text>
    </comment>
    <comment ref="D13" authorId="0" shapeId="0" xr:uid="{CED675D3-CE29-4CC8-97AA-720414A7BE65}">
      <text>
        <r>
          <rPr>
            <sz val="11"/>
            <color theme="1"/>
            <rFont val="Calibri"/>
            <family val="2"/>
            <scheme val="minor"/>
          </rPr>
          <t>Base period: 2024</t>
        </r>
      </text>
    </comment>
    <comment ref="E13" authorId="0" shapeId="0" xr:uid="{341382B9-DCA3-4606-B38D-6F3203ADFC8B}">
      <text>
        <r>
          <rPr>
            <sz val="11"/>
            <color theme="1"/>
            <rFont val="Calibri"/>
            <family val="2"/>
            <scheme val="minor"/>
          </rPr>
          <t>Base period: 2024</t>
        </r>
      </text>
    </comment>
    <comment ref="J13" authorId="0" shapeId="0" xr:uid="{40C03076-534B-44BC-A60E-ADA36C8AF997}">
      <text>
        <r>
          <rPr>
            <sz val="11"/>
            <color theme="1"/>
            <rFont val="Calibri"/>
            <family val="2"/>
            <scheme val="minor"/>
          </rPr>
          <t>Base period: 2024</t>
        </r>
      </text>
    </comment>
    <comment ref="K13" authorId="0" shapeId="0" xr:uid="{A60F6865-37B2-446C-842A-27EA6D3E7F0A}">
      <text>
        <r>
          <rPr>
            <sz val="11"/>
            <color theme="1"/>
            <rFont val="Calibri"/>
            <family val="2"/>
            <scheme val="minor"/>
          </rPr>
          <t>Base period: 2024</t>
        </r>
      </text>
    </comment>
    <comment ref="M13" authorId="0" shapeId="0" xr:uid="{91963D86-CC93-4299-BF19-216EA12CB811}">
      <text>
        <r>
          <rPr>
            <sz val="11"/>
            <color theme="1"/>
            <rFont val="Calibri"/>
            <family val="2"/>
            <scheme val="minor"/>
          </rPr>
          <t>Base period: 2024</t>
        </r>
      </text>
    </comment>
    <comment ref="N13" authorId="0" shapeId="0" xr:uid="{BBEB4901-64F0-4962-888C-7E4052831BBE}">
      <text>
        <r>
          <rPr>
            <sz val="11"/>
            <color theme="1"/>
            <rFont val="Calibri"/>
            <family val="2"/>
            <scheme val="minor"/>
          </rPr>
          <t>Base period: 2024</t>
        </r>
      </text>
    </comment>
    <comment ref="S13" authorId="0" shapeId="0" xr:uid="{7F252D32-7581-4B35-A9AD-CF5CE71CBD72}">
      <text>
        <r>
          <rPr>
            <sz val="11"/>
            <color theme="1"/>
            <rFont val="Calibri"/>
            <family val="2"/>
            <scheme val="minor"/>
          </rPr>
          <t>Base period: 2024</t>
        </r>
      </text>
    </comment>
    <comment ref="D14" authorId="0" shapeId="0" xr:uid="{6EBDE6C8-0BA1-4A27-94FA-8604C6B9205E}">
      <text>
        <r>
          <rPr>
            <sz val="11"/>
            <color theme="1"/>
            <rFont val="Calibri"/>
            <family val="2"/>
            <scheme val="minor"/>
          </rPr>
          <t>Base period: 2024</t>
        </r>
      </text>
    </comment>
    <comment ref="E14" authorId="0" shapeId="0" xr:uid="{5409E81E-B410-4DF5-8109-B8C900901373}">
      <text>
        <r>
          <rPr>
            <sz val="11"/>
            <color theme="1"/>
            <rFont val="Calibri"/>
            <family val="2"/>
            <scheme val="minor"/>
          </rPr>
          <t>Base period: 2024</t>
        </r>
      </text>
    </comment>
    <comment ref="J14" authorId="0" shapeId="0" xr:uid="{DBA89E97-5096-4BF1-84E3-BF43694CB0E5}">
      <text>
        <r>
          <rPr>
            <sz val="11"/>
            <color theme="1"/>
            <rFont val="Calibri"/>
            <family val="2"/>
            <scheme val="minor"/>
          </rPr>
          <t>Base period: 2024</t>
        </r>
      </text>
    </comment>
    <comment ref="K14" authorId="0" shapeId="0" xr:uid="{F89982FC-E265-4385-85DC-1CC7049F865F}">
      <text>
        <r>
          <rPr>
            <sz val="11"/>
            <color theme="1"/>
            <rFont val="Calibri"/>
            <family val="2"/>
            <scheme val="minor"/>
          </rPr>
          <t>Base period: 2024</t>
        </r>
      </text>
    </comment>
    <comment ref="M14" authorId="0" shapeId="0" xr:uid="{A9BDB239-3E4A-4618-AE52-CE284F215B62}">
      <text>
        <r>
          <rPr>
            <sz val="11"/>
            <color theme="1"/>
            <rFont val="Calibri"/>
            <family val="2"/>
            <scheme val="minor"/>
          </rPr>
          <t>Base period: 2024</t>
        </r>
      </text>
    </comment>
    <comment ref="N14" authorId="0" shapeId="0" xr:uid="{B941070F-0635-4AEE-BC4C-E34A32195AA5}">
      <text>
        <r>
          <rPr>
            <sz val="11"/>
            <color theme="1"/>
            <rFont val="Calibri"/>
            <family val="2"/>
            <scheme val="minor"/>
          </rPr>
          <t>Base period: 2024</t>
        </r>
      </text>
    </comment>
    <comment ref="S14" authorId="0" shapeId="0" xr:uid="{211849C4-7C11-4B71-800A-E851C82C1224}">
      <text>
        <r>
          <rPr>
            <sz val="11"/>
            <color theme="1"/>
            <rFont val="Calibri"/>
            <family val="2"/>
            <scheme val="minor"/>
          </rPr>
          <t>Base period: 2024</t>
        </r>
      </text>
    </comment>
    <comment ref="D15" authorId="0" shapeId="0" xr:uid="{E2A7BD3D-124C-441A-9D7B-B6B88D023A9D}">
      <text>
        <r>
          <rPr>
            <sz val="11"/>
            <color theme="1"/>
            <rFont val="Calibri"/>
            <family val="2"/>
            <scheme val="minor"/>
          </rPr>
          <t>Base period: 2024</t>
        </r>
      </text>
    </comment>
    <comment ref="E15" authorId="0" shapeId="0" xr:uid="{3FEF85C5-2195-4686-BCED-AB7844902931}">
      <text>
        <r>
          <rPr>
            <sz val="11"/>
            <color theme="1"/>
            <rFont val="Calibri"/>
            <family val="2"/>
            <scheme val="minor"/>
          </rPr>
          <t>Base period: 2024</t>
        </r>
      </text>
    </comment>
    <comment ref="J15" authorId="0" shapeId="0" xr:uid="{1B067046-84F4-4DB9-9FA1-15BF76860822}">
      <text>
        <r>
          <rPr>
            <sz val="11"/>
            <color theme="1"/>
            <rFont val="Calibri"/>
            <family val="2"/>
            <scheme val="minor"/>
          </rPr>
          <t>Base period: 2024</t>
        </r>
      </text>
    </comment>
    <comment ref="K15" authorId="0" shapeId="0" xr:uid="{259A0245-ACC9-46D1-A824-10631F142683}">
      <text>
        <r>
          <rPr>
            <sz val="11"/>
            <color theme="1"/>
            <rFont val="Calibri"/>
            <family val="2"/>
            <scheme val="minor"/>
          </rPr>
          <t>Base period: 2024</t>
        </r>
      </text>
    </comment>
    <comment ref="M15" authorId="0" shapeId="0" xr:uid="{07D2F8A4-25BA-4E2E-A1E1-CE02892734EE}">
      <text>
        <r>
          <rPr>
            <sz val="11"/>
            <color theme="1"/>
            <rFont val="Calibri"/>
            <family val="2"/>
            <scheme val="minor"/>
          </rPr>
          <t>Base period: 2024</t>
        </r>
      </text>
    </comment>
    <comment ref="N15" authorId="0" shapeId="0" xr:uid="{3FB4C3D3-CE2B-40A0-85A3-B251165BA214}">
      <text>
        <r>
          <rPr>
            <sz val="11"/>
            <color theme="1"/>
            <rFont val="Calibri"/>
            <family val="2"/>
            <scheme val="minor"/>
          </rPr>
          <t>Base period: 2024</t>
        </r>
      </text>
    </comment>
    <comment ref="S15" authorId="0" shapeId="0" xr:uid="{82D28AD3-A8A2-419C-BE01-D9912299F2D9}">
      <text>
        <r>
          <rPr>
            <sz val="11"/>
            <color theme="1"/>
            <rFont val="Calibri"/>
            <family val="2"/>
            <scheme val="minor"/>
          </rPr>
          <t>Base period: 2024</t>
        </r>
      </text>
    </comment>
    <comment ref="D16" authorId="0" shapeId="0" xr:uid="{88D5E66C-6E2B-4C1E-8497-375BB4C6A02B}">
      <text>
        <r>
          <rPr>
            <sz val="11"/>
            <color theme="1"/>
            <rFont val="Calibri"/>
            <family val="2"/>
            <scheme val="minor"/>
          </rPr>
          <t>Base period: 2024</t>
        </r>
      </text>
    </comment>
    <comment ref="E16" authorId="0" shapeId="0" xr:uid="{7142AAF1-0B26-4B43-8350-FDCEC0D983BF}">
      <text>
        <r>
          <rPr>
            <sz val="11"/>
            <color theme="1"/>
            <rFont val="Calibri"/>
            <family val="2"/>
            <scheme val="minor"/>
          </rPr>
          <t>Base period: 2024</t>
        </r>
      </text>
    </comment>
    <comment ref="J16" authorId="0" shapeId="0" xr:uid="{AD2D4F95-B1EB-4F14-A473-8020F783EF8C}">
      <text>
        <r>
          <rPr>
            <sz val="11"/>
            <color theme="1"/>
            <rFont val="Calibri"/>
            <family val="2"/>
            <scheme val="minor"/>
          </rPr>
          <t>Base period: 2024</t>
        </r>
      </text>
    </comment>
    <comment ref="K16" authorId="0" shapeId="0" xr:uid="{E224066F-EC82-418D-99DB-C3556EC61A8D}">
      <text>
        <r>
          <rPr>
            <sz val="11"/>
            <color theme="1"/>
            <rFont val="Calibri"/>
            <family val="2"/>
            <scheme val="minor"/>
          </rPr>
          <t>Base period: 2024</t>
        </r>
      </text>
    </comment>
    <comment ref="M16" authorId="0" shapeId="0" xr:uid="{C3855FB1-D74C-4454-A9E9-49C153A2A5FC}">
      <text>
        <r>
          <rPr>
            <sz val="11"/>
            <color theme="1"/>
            <rFont val="Calibri"/>
            <family val="2"/>
            <scheme val="minor"/>
          </rPr>
          <t>Base period: 2024</t>
        </r>
      </text>
    </comment>
    <comment ref="N16" authorId="0" shapeId="0" xr:uid="{DF2D026C-9433-42C7-B623-37F8CA056C6F}">
      <text>
        <r>
          <rPr>
            <sz val="11"/>
            <color theme="1"/>
            <rFont val="Calibri"/>
            <family val="2"/>
            <scheme val="minor"/>
          </rPr>
          <t>Base period: 2024</t>
        </r>
      </text>
    </comment>
    <comment ref="S16" authorId="0" shapeId="0" xr:uid="{886C79A8-142A-4267-8F57-44C2313D1497}">
      <text>
        <r>
          <rPr>
            <sz val="11"/>
            <color theme="1"/>
            <rFont val="Calibri"/>
            <family val="2"/>
            <scheme val="minor"/>
          </rPr>
          <t>Base period: 2024</t>
        </r>
      </text>
    </comment>
    <comment ref="D17" authorId="0" shapeId="0" xr:uid="{0F6D7B4C-FEAC-4F62-826B-5B6DEC9888CF}">
      <text>
        <r>
          <rPr>
            <sz val="11"/>
            <color theme="1"/>
            <rFont val="Calibri"/>
            <family val="2"/>
            <scheme val="minor"/>
          </rPr>
          <t>Base period: 2024</t>
        </r>
      </text>
    </comment>
    <comment ref="E17" authorId="0" shapeId="0" xr:uid="{2F0C5B75-34D3-4E40-97C7-8D1A6B5EE5D0}">
      <text>
        <r>
          <rPr>
            <sz val="11"/>
            <color theme="1"/>
            <rFont val="Calibri"/>
            <family val="2"/>
            <scheme val="minor"/>
          </rPr>
          <t>Base period: 2024</t>
        </r>
      </text>
    </comment>
    <comment ref="J17" authorId="0" shapeId="0" xr:uid="{096DD651-FC66-43F4-8D3C-F5763EAB9559}">
      <text>
        <r>
          <rPr>
            <sz val="11"/>
            <color theme="1"/>
            <rFont val="Calibri"/>
            <family val="2"/>
            <scheme val="minor"/>
          </rPr>
          <t>Base period: 2024</t>
        </r>
      </text>
    </comment>
    <comment ref="K17" authorId="0" shapeId="0" xr:uid="{32F24A20-5E74-4586-AE63-66911F3B37F8}">
      <text>
        <r>
          <rPr>
            <sz val="11"/>
            <color theme="1"/>
            <rFont val="Calibri"/>
            <family val="2"/>
            <scheme val="minor"/>
          </rPr>
          <t>Base period: 2024</t>
        </r>
      </text>
    </comment>
    <comment ref="M17" authorId="0" shapeId="0" xr:uid="{32CA7D4E-27FE-485F-8F0E-E5FE65E90E14}">
      <text>
        <r>
          <rPr>
            <sz val="11"/>
            <color theme="1"/>
            <rFont val="Calibri"/>
            <family val="2"/>
            <scheme val="minor"/>
          </rPr>
          <t>Base period: 2024</t>
        </r>
      </text>
    </comment>
    <comment ref="N17" authorId="0" shapeId="0" xr:uid="{A5AA4D89-AD1F-4C71-B499-0A22420315E2}">
      <text>
        <r>
          <rPr>
            <sz val="11"/>
            <color theme="1"/>
            <rFont val="Calibri"/>
            <family val="2"/>
            <scheme val="minor"/>
          </rPr>
          <t>Base period: 2024</t>
        </r>
      </text>
    </comment>
    <comment ref="S17" authorId="0" shapeId="0" xr:uid="{59BA70E5-09C5-4850-A4BE-F9799549E309}">
      <text>
        <r>
          <rPr>
            <sz val="11"/>
            <color theme="1"/>
            <rFont val="Calibri"/>
            <family val="2"/>
            <scheme val="minor"/>
          </rPr>
          <t>Base period: 2024</t>
        </r>
      </text>
    </comment>
    <comment ref="D18" authorId="0" shapeId="0" xr:uid="{9BE58BC2-7026-4142-9695-753D65DF92EE}">
      <text>
        <r>
          <rPr>
            <sz val="11"/>
            <color theme="1"/>
            <rFont val="Calibri"/>
            <family val="2"/>
            <scheme val="minor"/>
          </rPr>
          <t>Base period: 2024</t>
        </r>
      </text>
    </comment>
    <comment ref="E18" authorId="0" shapeId="0" xr:uid="{C4F14AD0-C53D-4006-8B43-3F2199052945}">
      <text>
        <r>
          <rPr>
            <sz val="11"/>
            <color theme="1"/>
            <rFont val="Calibri"/>
            <family val="2"/>
            <scheme val="minor"/>
          </rPr>
          <t>Base period: 2024</t>
        </r>
      </text>
    </comment>
    <comment ref="J18" authorId="0" shapeId="0" xr:uid="{3DE22D52-6370-415D-B51C-B46F3F248AF6}">
      <text>
        <r>
          <rPr>
            <sz val="11"/>
            <color theme="1"/>
            <rFont val="Calibri"/>
            <family val="2"/>
            <scheme val="minor"/>
          </rPr>
          <t>Base period: 2024</t>
        </r>
      </text>
    </comment>
    <comment ref="K18" authorId="0" shapeId="0" xr:uid="{73D9FDA2-877A-44F4-B663-17CEE967CFB1}">
      <text>
        <r>
          <rPr>
            <sz val="11"/>
            <color theme="1"/>
            <rFont val="Calibri"/>
            <family val="2"/>
            <scheme val="minor"/>
          </rPr>
          <t>Base period: 2024</t>
        </r>
      </text>
    </comment>
    <comment ref="M18" authorId="0" shapeId="0" xr:uid="{731E6597-21AE-4AC2-A62F-D9B021D2D32A}">
      <text>
        <r>
          <rPr>
            <sz val="11"/>
            <color theme="1"/>
            <rFont val="Calibri"/>
            <family val="2"/>
            <scheme val="minor"/>
          </rPr>
          <t>Base period: 2024</t>
        </r>
      </text>
    </comment>
    <comment ref="N18" authorId="0" shapeId="0" xr:uid="{AB42D1F3-DA22-458D-88A1-9A8FDC78A49F}">
      <text>
        <r>
          <rPr>
            <sz val="11"/>
            <color theme="1"/>
            <rFont val="Calibri"/>
            <family val="2"/>
            <scheme val="minor"/>
          </rPr>
          <t>Base period: 2024</t>
        </r>
      </text>
    </comment>
    <comment ref="S18" authorId="0" shapeId="0" xr:uid="{DA9A5AF2-F50E-43C1-B3B9-56F316D9BDF7}">
      <text>
        <r>
          <rPr>
            <sz val="11"/>
            <color theme="1"/>
            <rFont val="Calibri"/>
            <family val="2"/>
            <scheme val="minor"/>
          </rPr>
          <t>Base period: 2024</t>
        </r>
      </text>
    </comment>
    <comment ref="D19" authorId="0" shapeId="0" xr:uid="{213AD05B-7086-4344-AD2E-282F25E26F61}">
      <text>
        <r>
          <rPr>
            <sz val="11"/>
            <color theme="1"/>
            <rFont val="Calibri"/>
            <family val="2"/>
            <scheme val="minor"/>
          </rPr>
          <t>Base period: 2024</t>
        </r>
      </text>
    </comment>
    <comment ref="E19" authorId="0" shapeId="0" xr:uid="{C6875122-8BED-4235-9E1A-D327A8D5FF2F}">
      <text>
        <r>
          <rPr>
            <sz val="11"/>
            <color theme="1"/>
            <rFont val="Calibri"/>
            <family val="2"/>
            <scheme val="minor"/>
          </rPr>
          <t>Base period: 2024</t>
        </r>
      </text>
    </comment>
    <comment ref="J19" authorId="0" shapeId="0" xr:uid="{18705E52-C7F8-4F2F-B151-04358FCA148E}">
      <text>
        <r>
          <rPr>
            <sz val="11"/>
            <color theme="1"/>
            <rFont val="Calibri"/>
            <family val="2"/>
            <scheme val="minor"/>
          </rPr>
          <t>Base period: 2024</t>
        </r>
      </text>
    </comment>
    <comment ref="K19" authorId="0" shapeId="0" xr:uid="{B80528F1-6279-4785-857C-CCC12228C93A}">
      <text>
        <r>
          <rPr>
            <sz val="11"/>
            <color theme="1"/>
            <rFont val="Calibri"/>
            <family val="2"/>
            <scheme val="minor"/>
          </rPr>
          <t>Base period: 2024</t>
        </r>
      </text>
    </comment>
    <comment ref="M19" authorId="0" shapeId="0" xr:uid="{0D4D570A-D319-4A31-8D33-23C6F54B44C7}">
      <text>
        <r>
          <rPr>
            <sz val="11"/>
            <color theme="1"/>
            <rFont val="Calibri"/>
            <family val="2"/>
            <scheme val="minor"/>
          </rPr>
          <t>Base period: 2024</t>
        </r>
      </text>
    </comment>
    <comment ref="N19" authorId="0" shapeId="0" xr:uid="{F07D4DAD-D764-4B80-ABA2-1B81F68E9039}">
      <text>
        <r>
          <rPr>
            <sz val="11"/>
            <color theme="1"/>
            <rFont val="Calibri"/>
            <family val="2"/>
            <scheme val="minor"/>
          </rPr>
          <t>Base period: 2024</t>
        </r>
      </text>
    </comment>
    <comment ref="S19" authorId="0" shapeId="0" xr:uid="{8D392DF6-8DDC-4565-8B80-AA9DFA61482D}">
      <text>
        <r>
          <rPr>
            <sz val="11"/>
            <color theme="1"/>
            <rFont val="Calibri"/>
            <family val="2"/>
            <scheme val="minor"/>
          </rPr>
          <t>Base period: 2024</t>
        </r>
      </text>
    </comment>
    <comment ref="D20" authorId="0" shapeId="0" xr:uid="{3102D18F-CC83-4F5B-8A12-091EF15B7305}">
      <text>
        <r>
          <rPr>
            <sz val="11"/>
            <color theme="1"/>
            <rFont val="Calibri"/>
            <family val="2"/>
            <scheme val="minor"/>
          </rPr>
          <t>Base period: 2024</t>
        </r>
      </text>
    </comment>
    <comment ref="E20" authorId="0" shapeId="0" xr:uid="{51F1D965-04AA-4876-AF24-DB7B50EA88D7}">
      <text>
        <r>
          <rPr>
            <sz val="11"/>
            <color theme="1"/>
            <rFont val="Calibri"/>
            <family val="2"/>
            <scheme val="minor"/>
          </rPr>
          <t>Base period: 2024</t>
        </r>
      </text>
    </comment>
    <comment ref="J20" authorId="0" shapeId="0" xr:uid="{07FB17C8-78CB-487A-B48C-31B75A609681}">
      <text>
        <r>
          <rPr>
            <sz val="11"/>
            <color theme="1"/>
            <rFont val="Calibri"/>
            <family val="2"/>
            <scheme val="minor"/>
          </rPr>
          <t>Base period: 2024</t>
        </r>
      </text>
    </comment>
    <comment ref="K20" authorId="0" shapeId="0" xr:uid="{F01F2FCF-550E-4261-8301-569A686DCD9C}">
      <text>
        <r>
          <rPr>
            <sz val="11"/>
            <color theme="1"/>
            <rFont val="Calibri"/>
            <family val="2"/>
            <scheme val="minor"/>
          </rPr>
          <t>Base period: 2024</t>
        </r>
      </text>
    </comment>
    <comment ref="M20" authorId="0" shapeId="0" xr:uid="{53418B6B-EE9F-4062-B8A4-7BD9E8489E91}">
      <text>
        <r>
          <rPr>
            <sz val="11"/>
            <color theme="1"/>
            <rFont val="Calibri"/>
            <family val="2"/>
            <scheme val="minor"/>
          </rPr>
          <t>Base period: 2024</t>
        </r>
      </text>
    </comment>
    <comment ref="N20" authorId="0" shapeId="0" xr:uid="{695ED057-ED99-47CD-93ED-D65A5884604B}">
      <text>
        <r>
          <rPr>
            <sz val="11"/>
            <color theme="1"/>
            <rFont val="Calibri"/>
            <family val="2"/>
            <scheme val="minor"/>
          </rPr>
          <t>Base period: 2024</t>
        </r>
      </text>
    </comment>
    <comment ref="S20" authorId="0" shapeId="0" xr:uid="{783A8CBF-6CD5-44B3-ADD5-D70A509312BF}">
      <text>
        <r>
          <rPr>
            <sz val="11"/>
            <color theme="1"/>
            <rFont val="Calibri"/>
            <family val="2"/>
            <scheme val="minor"/>
          </rPr>
          <t>Base period: 2024</t>
        </r>
      </text>
    </comment>
    <comment ref="D21" authorId="0" shapeId="0" xr:uid="{C8C8BD62-3A30-405E-A56C-3D5AB855C1B3}">
      <text>
        <r>
          <rPr>
            <sz val="11"/>
            <color theme="1"/>
            <rFont val="Calibri"/>
            <family val="2"/>
            <scheme val="minor"/>
          </rPr>
          <t>Base period: 2024</t>
        </r>
      </text>
    </comment>
    <comment ref="E21" authorId="0" shapeId="0" xr:uid="{20945A8B-CB5D-4A3D-9802-46CB917F7096}">
      <text>
        <r>
          <rPr>
            <sz val="11"/>
            <color theme="1"/>
            <rFont val="Calibri"/>
            <family val="2"/>
            <scheme val="minor"/>
          </rPr>
          <t>Base period: 2024</t>
        </r>
      </text>
    </comment>
    <comment ref="J21" authorId="0" shapeId="0" xr:uid="{FD9E6D8C-E14F-4324-BF2F-AC3BEC77ABE5}">
      <text>
        <r>
          <rPr>
            <sz val="11"/>
            <color theme="1"/>
            <rFont val="Calibri"/>
            <family val="2"/>
            <scheme val="minor"/>
          </rPr>
          <t>Base period: 2024</t>
        </r>
      </text>
    </comment>
    <comment ref="K21" authorId="0" shapeId="0" xr:uid="{7A66F80A-5BF3-44EA-BBC4-C9E60B3A52E3}">
      <text>
        <r>
          <rPr>
            <sz val="11"/>
            <color theme="1"/>
            <rFont val="Calibri"/>
            <family val="2"/>
            <scheme val="minor"/>
          </rPr>
          <t>Base period: 2024</t>
        </r>
      </text>
    </comment>
    <comment ref="M21" authorId="0" shapeId="0" xr:uid="{EDB4E5BA-8556-4E3F-A5AE-2523DE956FEF}">
      <text>
        <r>
          <rPr>
            <sz val="11"/>
            <color theme="1"/>
            <rFont val="Calibri"/>
            <family val="2"/>
            <scheme val="minor"/>
          </rPr>
          <t>Base period: 2024</t>
        </r>
      </text>
    </comment>
    <comment ref="N21" authorId="0" shapeId="0" xr:uid="{E8DA25F1-3AF5-4D87-9CFF-8412CC6CE2B4}">
      <text>
        <r>
          <rPr>
            <sz val="11"/>
            <color theme="1"/>
            <rFont val="Calibri"/>
            <family val="2"/>
            <scheme val="minor"/>
          </rPr>
          <t>Base period: 2024</t>
        </r>
      </text>
    </comment>
    <comment ref="S21" authorId="0" shapeId="0" xr:uid="{0EDD0624-E0F7-4121-8DB4-E578D32B8A36}">
      <text>
        <r>
          <rPr>
            <sz val="11"/>
            <color theme="1"/>
            <rFont val="Calibri"/>
            <family val="2"/>
            <scheme val="minor"/>
          </rPr>
          <t>Base period: 2024</t>
        </r>
      </text>
    </comment>
    <comment ref="D22" authorId="0" shapeId="0" xr:uid="{3056E4CB-4C43-4AA3-8E2B-071CC14D0562}">
      <text>
        <r>
          <rPr>
            <sz val="11"/>
            <color theme="1"/>
            <rFont val="Calibri"/>
            <family val="2"/>
            <scheme val="minor"/>
          </rPr>
          <t>Base period: 2024</t>
        </r>
      </text>
    </comment>
    <comment ref="E22" authorId="0" shapeId="0" xr:uid="{6107FDF8-C1B7-48C1-ABC3-7FDD6F685EEC}">
      <text>
        <r>
          <rPr>
            <sz val="11"/>
            <color theme="1"/>
            <rFont val="Calibri"/>
            <family val="2"/>
            <scheme val="minor"/>
          </rPr>
          <t>Base period: 2024</t>
        </r>
      </text>
    </comment>
    <comment ref="J22" authorId="0" shapeId="0" xr:uid="{0E2626A7-5FC8-41E6-A48B-C2DE983089AC}">
      <text>
        <r>
          <rPr>
            <sz val="11"/>
            <color theme="1"/>
            <rFont val="Calibri"/>
            <family val="2"/>
            <scheme val="minor"/>
          </rPr>
          <t>Base period: 2024</t>
        </r>
      </text>
    </comment>
    <comment ref="K22" authorId="0" shapeId="0" xr:uid="{FC593544-E866-4593-8635-F56B3B548EC7}">
      <text>
        <r>
          <rPr>
            <sz val="11"/>
            <color theme="1"/>
            <rFont val="Calibri"/>
            <family val="2"/>
            <scheme val="minor"/>
          </rPr>
          <t>Base period: 2024</t>
        </r>
      </text>
    </comment>
    <comment ref="M22" authorId="0" shapeId="0" xr:uid="{55215201-7F48-4A70-9C3B-E9D9EF7508FE}">
      <text>
        <r>
          <rPr>
            <sz val="11"/>
            <color theme="1"/>
            <rFont val="Calibri"/>
            <family val="2"/>
            <scheme val="minor"/>
          </rPr>
          <t>Base period: 2024</t>
        </r>
      </text>
    </comment>
    <comment ref="N22" authorId="0" shapeId="0" xr:uid="{634DD0C2-41F8-4358-83E3-F5CE7C3F4B79}">
      <text>
        <r>
          <rPr>
            <sz val="11"/>
            <color theme="1"/>
            <rFont val="Calibri"/>
            <family val="2"/>
            <scheme val="minor"/>
          </rPr>
          <t>Base period: 2024</t>
        </r>
      </text>
    </comment>
    <comment ref="S22" authorId="0" shapeId="0" xr:uid="{7F46C57F-914A-40FE-80DD-E73B0388C3B5}">
      <text>
        <r>
          <rPr>
            <sz val="11"/>
            <color theme="1"/>
            <rFont val="Calibri"/>
            <family val="2"/>
            <scheme val="minor"/>
          </rPr>
          <t>Base period: 2024</t>
        </r>
      </text>
    </comment>
    <comment ref="D23" authorId="0" shapeId="0" xr:uid="{C20024B4-AE58-4D9D-9C9F-FBE2B815532B}">
      <text>
        <r>
          <rPr>
            <sz val="11"/>
            <color theme="1"/>
            <rFont val="Calibri"/>
            <family val="2"/>
            <scheme val="minor"/>
          </rPr>
          <t>Base period: 2024</t>
        </r>
      </text>
    </comment>
    <comment ref="E23" authorId="0" shapeId="0" xr:uid="{2AA1BF8D-4403-46FA-8EDF-34C2294B056B}">
      <text>
        <r>
          <rPr>
            <sz val="11"/>
            <color theme="1"/>
            <rFont val="Calibri"/>
            <family val="2"/>
            <scheme val="minor"/>
          </rPr>
          <t>Base period: 2024</t>
        </r>
      </text>
    </comment>
    <comment ref="J23" authorId="0" shapeId="0" xr:uid="{DC2FDADA-DB20-458C-912D-F5CDF8ABEE23}">
      <text>
        <r>
          <rPr>
            <sz val="11"/>
            <color theme="1"/>
            <rFont val="Calibri"/>
            <family val="2"/>
            <scheme val="minor"/>
          </rPr>
          <t>Base period: 2024</t>
        </r>
      </text>
    </comment>
    <comment ref="K23" authorId="0" shapeId="0" xr:uid="{10050592-A4F4-44FE-BD9E-CEA7A4B3DC94}">
      <text>
        <r>
          <rPr>
            <sz val="11"/>
            <color theme="1"/>
            <rFont val="Calibri"/>
            <family val="2"/>
            <scheme val="minor"/>
          </rPr>
          <t>Base period: 2024</t>
        </r>
      </text>
    </comment>
    <comment ref="M23" authorId="0" shapeId="0" xr:uid="{795F040A-8574-4B0B-91DC-25B62CEEDCCC}">
      <text>
        <r>
          <rPr>
            <sz val="11"/>
            <color theme="1"/>
            <rFont val="Calibri"/>
            <family val="2"/>
            <scheme val="minor"/>
          </rPr>
          <t>Base period: 2024</t>
        </r>
      </text>
    </comment>
    <comment ref="N23" authorId="0" shapeId="0" xr:uid="{EE9D6DBB-62B0-46D8-B53E-A3690F759321}">
      <text>
        <r>
          <rPr>
            <sz val="11"/>
            <color theme="1"/>
            <rFont val="Calibri"/>
            <family val="2"/>
            <scheme val="minor"/>
          </rPr>
          <t>Base period: 2024</t>
        </r>
      </text>
    </comment>
    <comment ref="S23" authorId="0" shapeId="0" xr:uid="{872A7E16-89C2-4B70-A3EF-BAE8CA8AE980}">
      <text>
        <r>
          <rPr>
            <sz val="11"/>
            <color theme="1"/>
            <rFont val="Calibri"/>
            <family val="2"/>
            <scheme val="minor"/>
          </rPr>
          <t>Base period: 2024</t>
        </r>
      </text>
    </comment>
    <comment ref="D24" authorId="0" shapeId="0" xr:uid="{7AD79C44-FBF6-433C-A9A7-E9D460F5463C}">
      <text>
        <r>
          <rPr>
            <sz val="11"/>
            <color theme="1"/>
            <rFont val="Calibri"/>
            <family val="2"/>
            <scheme val="minor"/>
          </rPr>
          <t>Base period: 2024</t>
        </r>
      </text>
    </comment>
    <comment ref="E24" authorId="0" shapeId="0" xr:uid="{92CB2EBE-214D-452C-B16A-C6D6342CB786}">
      <text>
        <r>
          <rPr>
            <sz val="11"/>
            <color theme="1"/>
            <rFont val="Calibri"/>
            <family val="2"/>
            <scheme val="minor"/>
          </rPr>
          <t>Base period: 2024</t>
        </r>
      </text>
    </comment>
    <comment ref="J24" authorId="0" shapeId="0" xr:uid="{CB5A238D-F514-4DDA-83F9-A0F6A1134D99}">
      <text>
        <r>
          <rPr>
            <sz val="11"/>
            <color theme="1"/>
            <rFont val="Calibri"/>
            <family val="2"/>
            <scheme val="minor"/>
          </rPr>
          <t>Base period: 2024</t>
        </r>
      </text>
    </comment>
    <comment ref="K24" authorId="0" shapeId="0" xr:uid="{83FAE68A-E7D7-4BFA-9069-162E498147F1}">
      <text>
        <r>
          <rPr>
            <sz val="11"/>
            <color theme="1"/>
            <rFont val="Calibri"/>
            <family val="2"/>
            <scheme val="minor"/>
          </rPr>
          <t>Base period: 2024</t>
        </r>
      </text>
    </comment>
    <comment ref="M24" authorId="0" shapeId="0" xr:uid="{2F0EF977-AD89-4DF9-8B1D-31079DA47994}">
      <text>
        <r>
          <rPr>
            <sz val="11"/>
            <color theme="1"/>
            <rFont val="Calibri"/>
            <family val="2"/>
            <scheme val="minor"/>
          </rPr>
          <t>Base period: 2024</t>
        </r>
      </text>
    </comment>
    <comment ref="N24" authorId="0" shapeId="0" xr:uid="{ACB95B41-C2CD-4C91-A118-E29A5BA73597}">
      <text>
        <r>
          <rPr>
            <sz val="11"/>
            <color theme="1"/>
            <rFont val="Calibri"/>
            <family val="2"/>
            <scheme val="minor"/>
          </rPr>
          <t>Base period: 2024</t>
        </r>
      </text>
    </comment>
    <comment ref="S24" authorId="0" shapeId="0" xr:uid="{AD6E6E1A-4069-4B43-83E7-5C23DD0F77A3}">
      <text>
        <r>
          <rPr>
            <sz val="11"/>
            <color theme="1"/>
            <rFont val="Calibri"/>
            <family val="2"/>
            <scheme val="minor"/>
          </rPr>
          <t>Base period: 2024</t>
        </r>
      </text>
    </comment>
    <comment ref="D25" authorId="0" shapeId="0" xr:uid="{C77660DD-8B82-4E3B-BC58-E46DFFF20C41}">
      <text>
        <r>
          <rPr>
            <sz val="11"/>
            <color theme="1"/>
            <rFont val="Calibri"/>
            <family val="2"/>
            <scheme val="minor"/>
          </rPr>
          <t>Base period: 2024</t>
        </r>
      </text>
    </comment>
    <comment ref="E25" authorId="0" shapeId="0" xr:uid="{8856DED5-21C3-42CC-9460-0C1DC9BA7983}">
      <text>
        <r>
          <rPr>
            <sz val="11"/>
            <color theme="1"/>
            <rFont val="Calibri"/>
            <family val="2"/>
            <scheme val="minor"/>
          </rPr>
          <t>Base period: 2024</t>
        </r>
      </text>
    </comment>
    <comment ref="J25" authorId="0" shapeId="0" xr:uid="{CD3A1BF1-CFF6-4BD6-B7BC-178D581D6D73}">
      <text>
        <r>
          <rPr>
            <sz val="11"/>
            <color theme="1"/>
            <rFont val="Calibri"/>
            <family val="2"/>
            <scheme val="minor"/>
          </rPr>
          <t>Base period: 2024</t>
        </r>
      </text>
    </comment>
    <comment ref="K25" authorId="0" shapeId="0" xr:uid="{A96CCE43-FEBB-4B42-9EF7-10CC64FD2099}">
      <text>
        <r>
          <rPr>
            <sz val="11"/>
            <color theme="1"/>
            <rFont val="Calibri"/>
            <family val="2"/>
            <scheme val="minor"/>
          </rPr>
          <t>Base period: 2024</t>
        </r>
      </text>
    </comment>
    <comment ref="M25" authorId="0" shapeId="0" xr:uid="{FF24046F-6042-4371-9090-EADA5875CB22}">
      <text>
        <r>
          <rPr>
            <sz val="11"/>
            <color theme="1"/>
            <rFont val="Calibri"/>
            <family val="2"/>
            <scheme val="minor"/>
          </rPr>
          <t>Base period: 2024</t>
        </r>
      </text>
    </comment>
    <comment ref="N25" authorId="0" shapeId="0" xr:uid="{96D17B51-590C-4EEC-9257-D012497A47FF}">
      <text>
        <r>
          <rPr>
            <sz val="11"/>
            <color theme="1"/>
            <rFont val="Calibri"/>
            <family val="2"/>
            <scheme val="minor"/>
          </rPr>
          <t>Base period: 2024</t>
        </r>
      </text>
    </comment>
    <comment ref="S25" authorId="0" shapeId="0" xr:uid="{CB34C53C-A543-4EA6-B6E2-1CFD66C1E44D}">
      <text>
        <r>
          <rPr>
            <sz val="11"/>
            <color theme="1"/>
            <rFont val="Calibri"/>
            <family val="2"/>
            <scheme val="minor"/>
          </rPr>
          <t>Base period: 2024</t>
        </r>
      </text>
    </comment>
    <comment ref="D26" authorId="0" shapeId="0" xr:uid="{928F127B-5DF1-4B97-AB68-FE2AD67C97CB}">
      <text>
        <r>
          <rPr>
            <sz val="11"/>
            <color theme="1"/>
            <rFont val="Calibri"/>
            <family val="2"/>
            <scheme val="minor"/>
          </rPr>
          <t>Base period: 2024</t>
        </r>
      </text>
    </comment>
    <comment ref="E26" authorId="0" shapeId="0" xr:uid="{328C3C72-74BF-44EC-A755-72E4C55F70F0}">
      <text>
        <r>
          <rPr>
            <sz val="11"/>
            <color theme="1"/>
            <rFont val="Calibri"/>
            <family val="2"/>
            <scheme val="minor"/>
          </rPr>
          <t>Base period: 2024</t>
        </r>
      </text>
    </comment>
    <comment ref="J26" authorId="0" shapeId="0" xr:uid="{BE28F53C-83C9-4B0A-99D6-9DE72AE14EEE}">
      <text>
        <r>
          <rPr>
            <sz val="11"/>
            <color theme="1"/>
            <rFont val="Calibri"/>
            <family val="2"/>
            <scheme val="minor"/>
          </rPr>
          <t>Base period: 2024</t>
        </r>
      </text>
    </comment>
    <comment ref="K26" authorId="0" shapeId="0" xr:uid="{27D401AD-ECBB-420D-857F-0C60B6BF2407}">
      <text>
        <r>
          <rPr>
            <sz val="11"/>
            <color theme="1"/>
            <rFont val="Calibri"/>
            <family val="2"/>
            <scheme val="minor"/>
          </rPr>
          <t>Base period: 2024</t>
        </r>
      </text>
    </comment>
    <comment ref="M26" authorId="0" shapeId="0" xr:uid="{8C41AD46-D1C9-42EC-8887-D9A8EB656006}">
      <text>
        <r>
          <rPr>
            <sz val="11"/>
            <color theme="1"/>
            <rFont val="Calibri"/>
            <family val="2"/>
            <scheme val="minor"/>
          </rPr>
          <t>Base period: 2024</t>
        </r>
      </text>
    </comment>
    <comment ref="N26" authorId="0" shapeId="0" xr:uid="{DB7A53B2-2275-4C90-8E63-AB10650382D8}">
      <text>
        <r>
          <rPr>
            <sz val="11"/>
            <color theme="1"/>
            <rFont val="Calibri"/>
            <family val="2"/>
            <scheme val="minor"/>
          </rPr>
          <t>Base period: 2024</t>
        </r>
      </text>
    </comment>
    <comment ref="S26" authorId="0" shapeId="0" xr:uid="{D8A5201C-C8B0-421F-A959-BA97D02A648E}">
      <text>
        <r>
          <rPr>
            <sz val="11"/>
            <color theme="1"/>
            <rFont val="Calibri"/>
            <family val="2"/>
            <scheme val="minor"/>
          </rPr>
          <t>Base period: 2024</t>
        </r>
      </text>
    </comment>
    <comment ref="D27" authorId="0" shapeId="0" xr:uid="{EC1B6EB2-FAD5-4E69-915F-9AB0F9AF4CA0}">
      <text>
        <r>
          <rPr>
            <sz val="11"/>
            <color theme="1"/>
            <rFont val="Calibri"/>
            <family val="2"/>
            <scheme val="minor"/>
          </rPr>
          <t>Base period: 2024</t>
        </r>
      </text>
    </comment>
    <comment ref="E27" authorId="0" shapeId="0" xr:uid="{11A59A5E-7A2A-4D3A-877B-4590C30E9193}">
      <text>
        <r>
          <rPr>
            <sz val="11"/>
            <color theme="1"/>
            <rFont val="Calibri"/>
            <family val="2"/>
            <scheme val="minor"/>
          </rPr>
          <t>Base period: 2024</t>
        </r>
      </text>
    </comment>
    <comment ref="J27" authorId="0" shapeId="0" xr:uid="{5A44B36F-9DF6-46D0-A9D6-312AEECCA74B}">
      <text>
        <r>
          <rPr>
            <sz val="11"/>
            <color theme="1"/>
            <rFont val="Calibri"/>
            <family val="2"/>
            <scheme val="minor"/>
          </rPr>
          <t>Base period: 2024</t>
        </r>
      </text>
    </comment>
    <comment ref="K27" authorId="0" shapeId="0" xr:uid="{AB0B0EAF-A753-48B4-A961-CF283511570D}">
      <text>
        <r>
          <rPr>
            <sz val="11"/>
            <color theme="1"/>
            <rFont val="Calibri"/>
            <family val="2"/>
            <scheme val="minor"/>
          </rPr>
          <t>Base period: 2024</t>
        </r>
      </text>
    </comment>
    <comment ref="M27" authorId="0" shapeId="0" xr:uid="{0965E78F-1DAB-4F90-85C2-C092ED1765FF}">
      <text>
        <r>
          <rPr>
            <sz val="11"/>
            <color theme="1"/>
            <rFont val="Calibri"/>
            <family val="2"/>
            <scheme val="minor"/>
          </rPr>
          <t>Base period: 2024</t>
        </r>
      </text>
    </comment>
    <comment ref="N27" authorId="0" shapeId="0" xr:uid="{58B8126F-F96F-488B-9819-C070FC9B9BDE}">
      <text>
        <r>
          <rPr>
            <sz val="11"/>
            <color theme="1"/>
            <rFont val="Calibri"/>
            <family val="2"/>
            <scheme val="minor"/>
          </rPr>
          <t>Base period: 2024</t>
        </r>
      </text>
    </comment>
    <comment ref="S27" authorId="0" shapeId="0" xr:uid="{3E8815C1-BA43-4629-A0AE-4732CA54EB19}">
      <text>
        <r>
          <rPr>
            <sz val="11"/>
            <color theme="1"/>
            <rFont val="Calibri"/>
            <family val="2"/>
            <scheme val="minor"/>
          </rPr>
          <t>Base period: 2024</t>
        </r>
      </text>
    </comment>
    <comment ref="D28" authorId="0" shapeId="0" xr:uid="{B24CD9CF-662A-463C-9093-2D4F184BA70A}">
      <text>
        <r>
          <rPr>
            <sz val="11"/>
            <color theme="1"/>
            <rFont val="Calibri"/>
            <family val="2"/>
            <scheme val="minor"/>
          </rPr>
          <t>Base period: 2024</t>
        </r>
      </text>
    </comment>
    <comment ref="E28" authorId="0" shapeId="0" xr:uid="{370A2436-4331-4388-8C83-70C3129E881F}">
      <text>
        <r>
          <rPr>
            <sz val="11"/>
            <color theme="1"/>
            <rFont val="Calibri"/>
            <family val="2"/>
            <scheme val="minor"/>
          </rPr>
          <t>Base period: 2024</t>
        </r>
      </text>
    </comment>
    <comment ref="J28" authorId="0" shapeId="0" xr:uid="{F09E2F9E-94A6-4E2E-B320-831F0E68EDC6}">
      <text>
        <r>
          <rPr>
            <sz val="11"/>
            <color theme="1"/>
            <rFont val="Calibri"/>
            <family val="2"/>
            <scheme val="minor"/>
          </rPr>
          <t>Base period: 2024</t>
        </r>
      </text>
    </comment>
    <comment ref="K28" authorId="0" shapeId="0" xr:uid="{E4A6353F-13D4-40CB-A6D6-40A474734284}">
      <text>
        <r>
          <rPr>
            <sz val="11"/>
            <color theme="1"/>
            <rFont val="Calibri"/>
            <family val="2"/>
            <scheme val="minor"/>
          </rPr>
          <t>Base period: 2024</t>
        </r>
      </text>
    </comment>
    <comment ref="M28" authorId="0" shapeId="0" xr:uid="{789A8176-73E6-407A-93F1-440364737333}">
      <text>
        <r>
          <rPr>
            <sz val="11"/>
            <color theme="1"/>
            <rFont val="Calibri"/>
            <family val="2"/>
            <scheme val="minor"/>
          </rPr>
          <t>Base period: 2024</t>
        </r>
      </text>
    </comment>
    <comment ref="N28" authorId="0" shapeId="0" xr:uid="{ED558F6D-0739-47D6-A8AB-7ACCF8148B74}">
      <text>
        <r>
          <rPr>
            <sz val="11"/>
            <color theme="1"/>
            <rFont val="Calibri"/>
            <family val="2"/>
            <scheme val="minor"/>
          </rPr>
          <t>Base period: 2024</t>
        </r>
      </text>
    </comment>
    <comment ref="P28" authorId="0" shapeId="0" xr:uid="{C495B35D-E380-4A2C-85CE-2A3AF9CD0719}">
      <text>
        <r>
          <rPr>
            <sz val="11"/>
            <color theme="1"/>
            <rFont val="Calibri"/>
            <family val="2"/>
            <scheme val="minor"/>
          </rPr>
          <t>Base period: 2024</t>
        </r>
      </text>
    </comment>
    <comment ref="Q28" authorId="0" shapeId="0" xr:uid="{1C3A6CEA-96D1-48FF-89DE-AAD6AA068D80}">
      <text>
        <r>
          <rPr>
            <sz val="11"/>
            <color theme="1"/>
            <rFont val="Calibri"/>
            <family val="2"/>
            <scheme val="minor"/>
          </rPr>
          <t>Base period: 2024</t>
        </r>
      </text>
    </comment>
    <comment ref="S28" authorId="0" shapeId="0" xr:uid="{2A484B7D-CA6F-4ABE-BF81-9E23E4E154AB}">
      <text>
        <r>
          <rPr>
            <sz val="11"/>
            <color theme="1"/>
            <rFont val="Calibri"/>
            <family val="2"/>
            <scheme val="minor"/>
          </rPr>
          <t>Base period: 2024</t>
        </r>
      </text>
    </comment>
    <comment ref="D29" authorId="0" shapeId="0" xr:uid="{CCF061DF-BD73-4EEB-8A57-E41B40D90835}">
      <text>
        <r>
          <rPr>
            <sz val="11"/>
            <color theme="1"/>
            <rFont val="Calibri"/>
            <family val="2"/>
            <scheme val="minor"/>
          </rPr>
          <t>Base period: 2024</t>
        </r>
      </text>
    </comment>
    <comment ref="E29" authorId="0" shapeId="0" xr:uid="{2DDD34F7-5685-4FD3-9361-6778A1BA293D}">
      <text>
        <r>
          <rPr>
            <sz val="11"/>
            <color theme="1"/>
            <rFont val="Calibri"/>
            <family val="2"/>
            <scheme val="minor"/>
          </rPr>
          <t>Base period: 2024</t>
        </r>
      </text>
    </comment>
    <comment ref="G29" authorId="0" shapeId="0" xr:uid="{21D2452E-766F-405A-B46F-090082C25DD6}">
      <text>
        <r>
          <rPr>
            <sz val="11"/>
            <color theme="1"/>
            <rFont val="Calibri"/>
            <family val="2"/>
            <scheme val="minor"/>
          </rPr>
          <t>Base period: 2024</t>
        </r>
      </text>
    </comment>
    <comment ref="H29" authorId="0" shapeId="0" xr:uid="{342E2301-D1B8-4783-AE08-C643CFD8A70F}">
      <text>
        <r>
          <rPr>
            <sz val="11"/>
            <color theme="1"/>
            <rFont val="Calibri"/>
            <family val="2"/>
            <scheme val="minor"/>
          </rPr>
          <t>Base period: 2024</t>
        </r>
      </text>
    </comment>
    <comment ref="J29" authorId="0" shapeId="0" xr:uid="{20E1B98C-4467-40AC-AF42-1B7CB2ED7FC4}">
      <text>
        <r>
          <rPr>
            <sz val="11"/>
            <color theme="1"/>
            <rFont val="Calibri"/>
            <family val="2"/>
            <scheme val="minor"/>
          </rPr>
          <t>Base period: 2024</t>
        </r>
      </text>
    </comment>
    <comment ref="K29" authorId="0" shapeId="0" xr:uid="{85A6E334-FA1B-4B79-A5CE-18B0DBEC8D0A}">
      <text>
        <r>
          <rPr>
            <sz val="11"/>
            <color theme="1"/>
            <rFont val="Calibri"/>
            <family val="2"/>
            <scheme val="minor"/>
          </rPr>
          <t>Base period: 2024</t>
        </r>
      </text>
    </comment>
    <comment ref="M29" authorId="0" shapeId="0" xr:uid="{47421ACF-5308-4C8F-8C21-6875759962E5}">
      <text>
        <r>
          <rPr>
            <sz val="11"/>
            <color theme="1"/>
            <rFont val="Calibri"/>
            <family val="2"/>
            <scheme val="minor"/>
          </rPr>
          <t>Base period: 2024</t>
        </r>
      </text>
    </comment>
    <comment ref="N29" authorId="0" shapeId="0" xr:uid="{F89CBB87-5E4D-4352-ACFB-CDA22B4CC419}">
      <text>
        <r>
          <rPr>
            <sz val="11"/>
            <color theme="1"/>
            <rFont val="Calibri"/>
            <family val="2"/>
            <scheme val="minor"/>
          </rPr>
          <t>Base period: 2024</t>
        </r>
      </text>
    </comment>
    <comment ref="P29" authorId="0" shapeId="0" xr:uid="{C840AE57-15EC-4BA3-8FAE-04922A692A2C}">
      <text>
        <r>
          <rPr>
            <sz val="11"/>
            <color theme="1"/>
            <rFont val="Calibri"/>
            <family val="2"/>
            <scheme val="minor"/>
          </rPr>
          <t>Base period: 2024</t>
        </r>
      </text>
    </comment>
    <comment ref="Q29" authorId="0" shapeId="0" xr:uid="{DFCFFE0A-3A51-4938-885D-B9D6329E9239}">
      <text>
        <r>
          <rPr>
            <sz val="11"/>
            <color theme="1"/>
            <rFont val="Calibri"/>
            <family val="2"/>
            <scheme val="minor"/>
          </rPr>
          <t>Base period: 2024</t>
        </r>
      </text>
    </comment>
    <comment ref="S29" authorId="0" shapeId="0" xr:uid="{5538E062-CB72-4B0B-9AF9-B9CE51FAB7C5}">
      <text>
        <r>
          <rPr>
            <sz val="11"/>
            <color theme="1"/>
            <rFont val="Calibri"/>
            <family val="2"/>
            <scheme val="minor"/>
          </rPr>
          <t>Base period: 2024</t>
        </r>
      </text>
    </comment>
    <comment ref="D30" authorId="0" shapeId="0" xr:uid="{07107209-3E14-452B-B1B5-A23C5E447BF2}">
      <text>
        <r>
          <rPr>
            <sz val="11"/>
            <color theme="1"/>
            <rFont val="Calibri"/>
            <family val="2"/>
            <scheme val="minor"/>
          </rPr>
          <t>Base period: 2024</t>
        </r>
      </text>
    </comment>
    <comment ref="E30" authorId="0" shapeId="0" xr:uid="{D6F99D18-DDB5-4686-85A0-1EA73882278C}">
      <text>
        <r>
          <rPr>
            <sz val="11"/>
            <color theme="1"/>
            <rFont val="Calibri"/>
            <family val="2"/>
            <scheme val="minor"/>
          </rPr>
          <t>Base period: 2024</t>
        </r>
      </text>
    </comment>
    <comment ref="G30" authorId="0" shapeId="0" xr:uid="{EA964F18-EC01-45CB-8ACE-8C20F28F1C3E}">
      <text>
        <r>
          <rPr>
            <sz val="11"/>
            <color theme="1"/>
            <rFont val="Calibri"/>
            <family val="2"/>
            <scheme val="minor"/>
          </rPr>
          <t>Base period: 2024</t>
        </r>
      </text>
    </comment>
    <comment ref="H30" authorId="0" shapeId="0" xr:uid="{B2A8CC10-A316-4D48-B21D-8D1195B2D0AF}">
      <text>
        <r>
          <rPr>
            <sz val="11"/>
            <color theme="1"/>
            <rFont val="Calibri"/>
            <family val="2"/>
            <scheme val="minor"/>
          </rPr>
          <t>Base period: 2024</t>
        </r>
      </text>
    </comment>
    <comment ref="J30" authorId="0" shapeId="0" xr:uid="{7A271CC2-857F-4FD0-96CE-6C596AF6BA25}">
      <text>
        <r>
          <rPr>
            <sz val="11"/>
            <color theme="1"/>
            <rFont val="Calibri"/>
            <family val="2"/>
            <scheme val="minor"/>
          </rPr>
          <t>Base period: 2024</t>
        </r>
      </text>
    </comment>
    <comment ref="K30" authorId="0" shapeId="0" xr:uid="{6BB5DC1F-F20C-4047-BBDC-E26D4E9CEFD9}">
      <text>
        <r>
          <rPr>
            <sz val="11"/>
            <color theme="1"/>
            <rFont val="Calibri"/>
            <family val="2"/>
            <scheme val="minor"/>
          </rPr>
          <t>Base period: 2024</t>
        </r>
      </text>
    </comment>
    <comment ref="M30" authorId="0" shapeId="0" xr:uid="{E986E615-D760-4077-AFD9-AA94747FA561}">
      <text>
        <r>
          <rPr>
            <sz val="11"/>
            <color theme="1"/>
            <rFont val="Calibri"/>
            <family val="2"/>
            <scheme val="minor"/>
          </rPr>
          <t>Base period: 2024</t>
        </r>
      </text>
    </comment>
    <comment ref="N30" authorId="0" shapeId="0" xr:uid="{AE9D6C6A-9B6A-4BAE-A92A-223A87729930}">
      <text>
        <r>
          <rPr>
            <sz val="11"/>
            <color theme="1"/>
            <rFont val="Calibri"/>
            <family val="2"/>
            <scheme val="minor"/>
          </rPr>
          <t>Base period: 2024</t>
        </r>
      </text>
    </comment>
    <comment ref="P30" authorId="0" shapeId="0" xr:uid="{724FF6FD-4D4F-4A8D-92BB-67826EBFAEDB}">
      <text>
        <r>
          <rPr>
            <sz val="11"/>
            <color theme="1"/>
            <rFont val="Calibri"/>
            <family val="2"/>
            <scheme val="minor"/>
          </rPr>
          <t>Base period: 2024</t>
        </r>
      </text>
    </comment>
    <comment ref="Q30" authorId="0" shapeId="0" xr:uid="{DF29B4D2-B095-4366-9809-167697CE6022}">
      <text>
        <r>
          <rPr>
            <sz val="11"/>
            <color theme="1"/>
            <rFont val="Calibri"/>
            <family val="2"/>
            <scheme val="minor"/>
          </rPr>
          <t>Base period: 2024</t>
        </r>
      </text>
    </comment>
    <comment ref="S30" authorId="0" shapeId="0" xr:uid="{6EC0EA6F-0CC2-44E2-A9EA-4914409D7442}">
      <text>
        <r>
          <rPr>
            <sz val="11"/>
            <color theme="1"/>
            <rFont val="Calibri"/>
            <family val="2"/>
            <scheme val="minor"/>
          </rPr>
          <t>Base period: 2024</t>
        </r>
      </text>
    </comment>
    <comment ref="D31" authorId="0" shapeId="0" xr:uid="{AB6A1A83-6CD8-4334-94CB-490709BFB1E2}">
      <text>
        <r>
          <rPr>
            <sz val="11"/>
            <color theme="1"/>
            <rFont val="Calibri"/>
            <family val="2"/>
            <scheme val="minor"/>
          </rPr>
          <t>Base period: 2024</t>
        </r>
      </text>
    </comment>
    <comment ref="E31" authorId="0" shapeId="0" xr:uid="{69A5C6C8-805D-45BA-AA73-E3D657957652}">
      <text>
        <r>
          <rPr>
            <sz val="11"/>
            <color theme="1"/>
            <rFont val="Calibri"/>
            <family val="2"/>
            <scheme val="minor"/>
          </rPr>
          <t>Base period: 2024</t>
        </r>
      </text>
    </comment>
    <comment ref="G31" authorId="0" shapeId="0" xr:uid="{62E3B5CB-49A8-4464-9D0E-CD6A5E410806}">
      <text>
        <r>
          <rPr>
            <sz val="11"/>
            <color theme="1"/>
            <rFont val="Calibri"/>
            <family val="2"/>
            <scheme val="minor"/>
          </rPr>
          <t>Base period: 2024</t>
        </r>
      </text>
    </comment>
    <comment ref="H31" authorId="0" shapeId="0" xr:uid="{C5B2940D-4BC2-4D3C-9D63-1911DC0F8B63}">
      <text>
        <r>
          <rPr>
            <sz val="11"/>
            <color theme="1"/>
            <rFont val="Calibri"/>
            <family val="2"/>
            <scheme val="minor"/>
          </rPr>
          <t>Base period: 2024</t>
        </r>
      </text>
    </comment>
    <comment ref="J31" authorId="0" shapeId="0" xr:uid="{A0C16808-C570-4B87-A4CD-4A4AC7909A48}">
      <text>
        <r>
          <rPr>
            <sz val="11"/>
            <color theme="1"/>
            <rFont val="Calibri"/>
            <family val="2"/>
            <scheme val="minor"/>
          </rPr>
          <t>Base period: 2024</t>
        </r>
      </text>
    </comment>
    <comment ref="K31" authorId="0" shapeId="0" xr:uid="{A90260AA-0C15-49A9-A7E8-DCA7EBCB9B94}">
      <text>
        <r>
          <rPr>
            <sz val="11"/>
            <color theme="1"/>
            <rFont val="Calibri"/>
            <family val="2"/>
            <scheme val="minor"/>
          </rPr>
          <t>Base period: 2024</t>
        </r>
      </text>
    </comment>
    <comment ref="M31" authorId="0" shapeId="0" xr:uid="{C70C45BA-73EA-4BDB-B321-4C84ADD45803}">
      <text>
        <r>
          <rPr>
            <sz val="11"/>
            <color theme="1"/>
            <rFont val="Calibri"/>
            <family val="2"/>
            <scheme val="minor"/>
          </rPr>
          <t>Base period: 2024</t>
        </r>
      </text>
    </comment>
    <comment ref="N31" authorId="0" shapeId="0" xr:uid="{7823DA34-7270-4643-97F6-266DFC3938C6}">
      <text>
        <r>
          <rPr>
            <sz val="11"/>
            <color theme="1"/>
            <rFont val="Calibri"/>
            <family val="2"/>
            <scheme val="minor"/>
          </rPr>
          <t>Base period: 2024</t>
        </r>
      </text>
    </comment>
    <comment ref="P31" authorId="0" shapeId="0" xr:uid="{2F1FD506-D8F1-4F70-AA71-E3FB974A4EA8}">
      <text>
        <r>
          <rPr>
            <sz val="11"/>
            <color theme="1"/>
            <rFont val="Calibri"/>
            <family val="2"/>
            <scheme val="minor"/>
          </rPr>
          <t>Base period: 2024</t>
        </r>
      </text>
    </comment>
    <comment ref="Q31" authorId="0" shapeId="0" xr:uid="{A3C0B3A4-8D55-40A0-B802-58911FF32ED6}">
      <text>
        <r>
          <rPr>
            <sz val="11"/>
            <color theme="1"/>
            <rFont val="Calibri"/>
            <family val="2"/>
            <scheme val="minor"/>
          </rPr>
          <t>Base period: 2024</t>
        </r>
      </text>
    </comment>
    <comment ref="S31" authorId="0" shapeId="0" xr:uid="{453C5DDB-3841-480E-B699-9F074EDC3AD6}">
      <text>
        <r>
          <rPr>
            <sz val="11"/>
            <color theme="1"/>
            <rFont val="Calibri"/>
            <family val="2"/>
            <scheme val="minor"/>
          </rPr>
          <t>Base period: 2024</t>
        </r>
      </text>
    </comment>
    <comment ref="D32" authorId="0" shapeId="0" xr:uid="{D1A48B1D-3CE0-4AD3-AD2F-0D8EFCC239B6}">
      <text>
        <r>
          <rPr>
            <sz val="11"/>
            <color theme="1"/>
            <rFont val="Calibri"/>
            <family val="2"/>
            <scheme val="minor"/>
          </rPr>
          <t>Base period: 2024</t>
        </r>
      </text>
    </comment>
    <comment ref="E32" authorId="0" shapeId="0" xr:uid="{C43BB300-E7D9-4178-B88A-BDCC8A5ACC69}">
      <text>
        <r>
          <rPr>
            <sz val="11"/>
            <color theme="1"/>
            <rFont val="Calibri"/>
            <family val="2"/>
            <scheme val="minor"/>
          </rPr>
          <t>Base period: 2024</t>
        </r>
      </text>
    </comment>
    <comment ref="G32" authorId="0" shapeId="0" xr:uid="{397E76FF-621A-46D4-B322-76E3BD2698BD}">
      <text>
        <r>
          <rPr>
            <sz val="11"/>
            <color theme="1"/>
            <rFont val="Calibri"/>
            <family val="2"/>
            <scheme val="minor"/>
          </rPr>
          <t>Base period: 2024</t>
        </r>
      </text>
    </comment>
    <comment ref="H32" authorId="0" shapeId="0" xr:uid="{E8DD5766-C3B9-4644-A8B0-7AE742A07109}">
      <text>
        <r>
          <rPr>
            <sz val="11"/>
            <color theme="1"/>
            <rFont val="Calibri"/>
            <family val="2"/>
            <scheme val="minor"/>
          </rPr>
          <t>Base period: 2024</t>
        </r>
      </text>
    </comment>
    <comment ref="J32" authorId="0" shapeId="0" xr:uid="{3C790348-0250-4392-B2F8-FA9E450020BA}">
      <text>
        <r>
          <rPr>
            <sz val="11"/>
            <color theme="1"/>
            <rFont val="Calibri"/>
            <family val="2"/>
            <scheme val="minor"/>
          </rPr>
          <t>Base period: 2024</t>
        </r>
      </text>
    </comment>
    <comment ref="K32" authorId="0" shapeId="0" xr:uid="{2408D0C5-A0DB-49D7-982A-6B253CD95DA5}">
      <text>
        <r>
          <rPr>
            <sz val="11"/>
            <color theme="1"/>
            <rFont val="Calibri"/>
            <family val="2"/>
            <scheme val="minor"/>
          </rPr>
          <t>Base period: 2024</t>
        </r>
      </text>
    </comment>
    <comment ref="M32" authorId="0" shapeId="0" xr:uid="{1644E8ED-6CD7-4428-B51A-970B6698EB6C}">
      <text>
        <r>
          <rPr>
            <sz val="11"/>
            <color theme="1"/>
            <rFont val="Calibri"/>
            <family val="2"/>
            <scheme val="minor"/>
          </rPr>
          <t>Base period: 2024</t>
        </r>
      </text>
    </comment>
    <comment ref="N32" authorId="0" shapeId="0" xr:uid="{A09B8A7C-0CCE-4225-A953-9926E55EE666}">
      <text>
        <r>
          <rPr>
            <sz val="11"/>
            <color theme="1"/>
            <rFont val="Calibri"/>
            <family val="2"/>
            <scheme val="minor"/>
          </rPr>
          <t>Base period: 2024</t>
        </r>
      </text>
    </comment>
    <comment ref="P32" authorId="0" shapeId="0" xr:uid="{124C5D5E-7DA7-433F-830B-0C9BBC0B4BAF}">
      <text>
        <r>
          <rPr>
            <sz val="11"/>
            <color theme="1"/>
            <rFont val="Calibri"/>
            <family val="2"/>
            <scheme val="minor"/>
          </rPr>
          <t>Base period: 2024</t>
        </r>
      </text>
    </comment>
    <comment ref="Q32" authorId="0" shapeId="0" xr:uid="{02ED805C-1765-446F-9797-4110DB743EA8}">
      <text>
        <r>
          <rPr>
            <sz val="11"/>
            <color theme="1"/>
            <rFont val="Calibri"/>
            <family val="2"/>
            <scheme val="minor"/>
          </rPr>
          <t>Base period: 2024</t>
        </r>
      </text>
    </comment>
    <comment ref="S32" authorId="0" shapeId="0" xr:uid="{DD54D902-4CBB-46F2-83D2-E268B13408A8}">
      <text>
        <r>
          <rPr>
            <sz val="11"/>
            <color theme="1"/>
            <rFont val="Calibri"/>
            <family val="2"/>
            <scheme val="minor"/>
          </rPr>
          <t>Base period: 2024</t>
        </r>
      </text>
    </comment>
    <comment ref="D33" authorId="0" shapeId="0" xr:uid="{9A314EF5-C596-45A4-A3DC-220257AC5102}">
      <text>
        <r>
          <rPr>
            <sz val="11"/>
            <color theme="1"/>
            <rFont val="Calibri"/>
            <family val="2"/>
            <scheme val="minor"/>
          </rPr>
          <t>Base period: 2024</t>
        </r>
      </text>
    </comment>
    <comment ref="E33" authorId="0" shapeId="0" xr:uid="{CDFDE286-9A6E-4984-876E-FD23DAA05991}">
      <text>
        <r>
          <rPr>
            <sz val="11"/>
            <color theme="1"/>
            <rFont val="Calibri"/>
            <family val="2"/>
            <scheme val="minor"/>
          </rPr>
          <t>Base period: 2024</t>
        </r>
      </text>
    </comment>
    <comment ref="G33" authorId="0" shapeId="0" xr:uid="{E6861A22-DE6D-4E05-A06B-B8DEEAEBB9AD}">
      <text>
        <r>
          <rPr>
            <sz val="11"/>
            <color theme="1"/>
            <rFont val="Calibri"/>
            <family val="2"/>
            <scheme val="minor"/>
          </rPr>
          <t>Base period: 2024</t>
        </r>
      </text>
    </comment>
    <comment ref="H33" authorId="0" shapeId="0" xr:uid="{030E0BEA-5EA4-4E2D-BE3F-090A1CF588E3}">
      <text>
        <r>
          <rPr>
            <sz val="11"/>
            <color theme="1"/>
            <rFont val="Calibri"/>
            <family val="2"/>
            <scheme val="minor"/>
          </rPr>
          <t>Base period: 2024</t>
        </r>
      </text>
    </comment>
    <comment ref="J33" authorId="0" shapeId="0" xr:uid="{48FFB22D-18EC-4867-A918-84C33F89AC4B}">
      <text>
        <r>
          <rPr>
            <sz val="11"/>
            <color theme="1"/>
            <rFont val="Calibri"/>
            <family val="2"/>
            <scheme val="minor"/>
          </rPr>
          <t>Base period: 2024</t>
        </r>
      </text>
    </comment>
    <comment ref="K33" authorId="0" shapeId="0" xr:uid="{88BD2302-283B-4D4C-B24E-23134ECB77C2}">
      <text>
        <r>
          <rPr>
            <sz val="11"/>
            <color theme="1"/>
            <rFont val="Calibri"/>
            <family val="2"/>
            <scheme val="minor"/>
          </rPr>
          <t>Base period: 2024</t>
        </r>
      </text>
    </comment>
    <comment ref="M33" authorId="0" shapeId="0" xr:uid="{41FA51E9-7475-4212-B454-BA02DCC0373E}">
      <text>
        <r>
          <rPr>
            <sz val="11"/>
            <color theme="1"/>
            <rFont val="Calibri"/>
            <family val="2"/>
            <scheme val="minor"/>
          </rPr>
          <t>Base period: 2024</t>
        </r>
      </text>
    </comment>
    <comment ref="N33" authorId="0" shapeId="0" xr:uid="{66D9EAB0-24CF-49B0-AF95-60F3213570AC}">
      <text>
        <r>
          <rPr>
            <sz val="11"/>
            <color theme="1"/>
            <rFont val="Calibri"/>
            <family val="2"/>
            <scheme val="minor"/>
          </rPr>
          <t>Base period: 2024</t>
        </r>
      </text>
    </comment>
    <comment ref="P33" authorId="0" shapeId="0" xr:uid="{BD2FE111-CB4B-486E-9CAB-FE135B25CB0E}">
      <text>
        <r>
          <rPr>
            <sz val="11"/>
            <color theme="1"/>
            <rFont val="Calibri"/>
            <family val="2"/>
            <scheme val="minor"/>
          </rPr>
          <t>Base period: 2024</t>
        </r>
      </text>
    </comment>
    <comment ref="Q33" authorId="0" shapeId="0" xr:uid="{584E09F3-193A-4981-BA39-0A0E337A4FFF}">
      <text>
        <r>
          <rPr>
            <sz val="11"/>
            <color theme="1"/>
            <rFont val="Calibri"/>
            <family val="2"/>
            <scheme val="minor"/>
          </rPr>
          <t>Base period: 2024</t>
        </r>
      </text>
    </comment>
    <comment ref="S33" authorId="0" shapeId="0" xr:uid="{690CB8F7-9FD4-468D-87EC-0AFE925D50A7}">
      <text>
        <r>
          <rPr>
            <sz val="11"/>
            <color theme="1"/>
            <rFont val="Calibri"/>
            <family val="2"/>
            <scheme val="minor"/>
          </rPr>
          <t>Base period: 2024</t>
        </r>
      </text>
    </comment>
    <comment ref="D34" authorId="0" shapeId="0" xr:uid="{7FD95607-04E3-4661-A9B8-A2AC028C4000}">
      <text>
        <r>
          <rPr>
            <sz val="11"/>
            <color theme="1"/>
            <rFont val="Calibri"/>
            <family val="2"/>
            <scheme val="minor"/>
          </rPr>
          <t>Base period: 2024</t>
        </r>
      </text>
    </comment>
    <comment ref="E34" authorId="0" shapeId="0" xr:uid="{B2BEA533-9953-49BB-9D17-305009BE1DDC}">
      <text>
        <r>
          <rPr>
            <sz val="11"/>
            <color theme="1"/>
            <rFont val="Calibri"/>
            <family val="2"/>
            <scheme val="minor"/>
          </rPr>
          <t>Base period: 2024</t>
        </r>
      </text>
    </comment>
    <comment ref="G34" authorId="0" shapeId="0" xr:uid="{C05CB0BE-FE86-4E0E-8314-6E6A5F9227BA}">
      <text>
        <r>
          <rPr>
            <sz val="11"/>
            <color theme="1"/>
            <rFont val="Calibri"/>
            <family val="2"/>
            <scheme val="minor"/>
          </rPr>
          <t>Base period: 2024</t>
        </r>
      </text>
    </comment>
    <comment ref="H34" authorId="0" shapeId="0" xr:uid="{109E6497-E24D-4430-BBAB-BC5FA12D9B2D}">
      <text>
        <r>
          <rPr>
            <sz val="11"/>
            <color theme="1"/>
            <rFont val="Calibri"/>
            <family val="2"/>
            <scheme val="minor"/>
          </rPr>
          <t>Base period: 2024</t>
        </r>
      </text>
    </comment>
    <comment ref="M34" authorId="0" shapeId="0" xr:uid="{D78810EC-0813-47D3-A5D7-BA2468D7D2CA}">
      <text>
        <r>
          <rPr>
            <sz val="11"/>
            <color theme="1"/>
            <rFont val="Calibri"/>
            <family val="2"/>
            <scheme val="minor"/>
          </rPr>
          <t>Base period: 2024</t>
        </r>
      </text>
    </comment>
    <comment ref="N34" authorId="0" shapeId="0" xr:uid="{F3031205-6E2A-4D92-A83D-8BAE94225B6C}">
      <text>
        <r>
          <rPr>
            <sz val="11"/>
            <color theme="1"/>
            <rFont val="Calibri"/>
            <family val="2"/>
            <scheme val="minor"/>
          </rPr>
          <t>Base period: 2024</t>
        </r>
      </text>
    </comment>
    <comment ref="P34" authorId="0" shapeId="0" xr:uid="{875B87C5-27D9-4639-833A-47D47039D460}">
      <text>
        <r>
          <rPr>
            <sz val="11"/>
            <color theme="1"/>
            <rFont val="Calibri"/>
            <family val="2"/>
            <scheme val="minor"/>
          </rPr>
          <t>Base period: 2024</t>
        </r>
      </text>
    </comment>
    <comment ref="Q34" authorId="0" shapeId="0" xr:uid="{9F69C150-5E2D-45E0-B9FF-8491BB11A4A1}">
      <text>
        <r>
          <rPr>
            <sz val="11"/>
            <color theme="1"/>
            <rFont val="Calibri"/>
            <family val="2"/>
            <scheme val="minor"/>
          </rPr>
          <t>Base period: 2024</t>
        </r>
      </text>
    </comment>
    <comment ref="S34" authorId="0" shapeId="0" xr:uid="{B67CE637-9297-40FC-8E25-3ABC4054730A}">
      <text>
        <r>
          <rPr>
            <sz val="11"/>
            <color theme="1"/>
            <rFont val="Calibri"/>
            <family val="2"/>
            <scheme val="minor"/>
          </rPr>
          <t>Base period: 2024</t>
        </r>
      </text>
    </comment>
    <comment ref="D35" authorId="0" shapeId="0" xr:uid="{212DCA9B-9EA1-4F06-B26D-CDA5961B8FE9}">
      <text>
        <r>
          <rPr>
            <sz val="11"/>
            <color theme="1"/>
            <rFont val="Calibri"/>
            <family val="2"/>
            <scheme val="minor"/>
          </rPr>
          <t>Base period: 2024</t>
        </r>
      </text>
    </comment>
    <comment ref="E35" authorId="0" shapeId="0" xr:uid="{E08F2DD5-288F-42F6-B474-3B85498236ED}">
      <text>
        <r>
          <rPr>
            <sz val="11"/>
            <color theme="1"/>
            <rFont val="Calibri"/>
            <family val="2"/>
            <scheme val="minor"/>
          </rPr>
          <t>Base period: 2024</t>
        </r>
      </text>
    </comment>
    <comment ref="G35" authorId="0" shapeId="0" xr:uid="{AACE5019-7E7A-4480-8C92-63879C378051}">
      <text>
        <r>
          <rPr>
            <sz val="11"/>
            <color theme="1"/>
            <rFont val="Calibri"/>
            <family val="2"/>
            <scheme val="minor"/>
          </rPr>
          <t>Base period: 2024</t>
        </r>
      </text>
    </comment>
    <comment ref="H35" authorId="0" shapeId="0" xr:uid="{3A1CCE81-9E74-4FC9-90E0-1B6ADC3AED35}">
      <text>
        <r>
          <rPr>
            <sz val="11"/>
            <color theme="1"/>
            <rFont val="Calibri"/>
            <family val="2"/>
            <scheme val="minor"/>
          </rPr>
          <t>Base period: 2024</t>
        </r>
      </text>
    </comment>
    <comment ref="J35" authorId="0" shapeId="0" xr:uid="{71C2004D-FF49-474C-BC4F-259A5662EA53}">
      <text>
        <r>
          <rPr>
            <sz val="11"/>
            <color theme="1"/>
            <rFont val="Calibri"/>
            <family val="2"/>
            <scheme val="minor"/>
          </rPr>
          <t>Base period: 2024</t>
        </r>
      </text>
    </comment>
    <comment ref="K35" authorId="0" shapeId="0" xr:uid="{31D64751-65E8-47B3-B294-CA3428D31422}">
      <text>
        <r>
          <rPr>
            <sz val="11"/>
            <color theme="1"/>
            <rFont val="Calibri"/>
            <family val="2"/>
            <scheme val="minor"/>
          </rPr>
          <t>Base period: 2024</t>
        </r>
      </text>
    </comment>
    <comment ref="M35" authorId="0" shapeId="0" xr:uid="{2415A074-3D79-4588-9A71-B70579F5EE9D}">
      <text>
        <r>
          <rPr>
            <sz val="11"/>
            <color theme="1"/>
            <rFont val="Calibri"/>
            <family val="2"/>
            <scheme val="minor"/>
          </rPr>
          <t>Base period: 2024</t>
        </r>
      </text>
    </comment>
    <comment ref="N35" authorId="0" shapeId="0" xr:uid="{9D763ED0-BB7C-4F10-8A8D-28BA7B191589}">
      <text>
        <r>
          <rPr>
            <sz val="11"/>
            <color theme="1"/>
            <rFont val="Calibri"/>
            <family val="2"/>
            <scheme val="minor"/>
          </rPr>
          <t>Base period: 2024</t>
        </r>
      </text>
    </comment>
    <comment ref="P35" authorId="0" shapeId="0" xr:uid="{123BC8D8-473A-4233-83E2-50F253C337A9}">
      <text>
        <r>
          <rPr>
            <sz val="11"/>
            <color theme="1"/>
            <rFont val="Calibri"/>
            <family val="2"/>
            <scheme val="minor"/>
          </rPr>
          <t>Base period: 2024</t>
        </r>
      </text>
    </comment>
    <comment ref="Q35" authorId="0" shapeId="0" xr:uid="{1F224E6F-9A2B-461D-BAA6-F4A3C72A994A}">
      <text>
        <r>
          <rPr>
            <sz val="11"/>
            <color theme="1"/>
            <rFont val="Calibri"/>
            <family val="2"/>
            <scheme val="minor"/>
          </rPr>
          <t>Base period: 2024</t>
        </r>
      </text>
    </comment>
    <comment ref="S35" authorId="0" shapeId="0" xr:uid="{EAF4391D-77BC-4C98-B030-70C38BF5398B}">
      <text>
        <r>
          <rPr>
            <sz val="11"/>
            <color theme="1"/>
            <rFont val="Calibri"/>
            <family val="2"/>
            <scheme val="minor"/>
          </rPr>
          <t>Base period: 2024</t>
        </r>
      </text>
    </comment>
    <comment ref="D36" authorId="0" shapeId="0" xr:uid="{897336A5-F290-41A4-8F74-82B0C1DD5E1B}">
      <text>
        <r>
          <rPr>
            <sz val="11"/>
            <color theme="1"/>
            <rFont val="Calibri"/>
            <family val="2"/>
            <scheme val="minor"/>
          </rPr>
          <t>Base period: 2024</t>
        </r>
      </text>
    </comment>
    <comment ref="E36" authorId="0" shapeId="0" xr:uid="{7A4815AD-DA42-48DD-BEA7-0F0A07AAAB10}">
      <text>
        <r>
          <rPr>
            <sz val="11"/>
            <color theme="1"/>
            <rFont val="Calibri"/>
            <family val="2"/>
            <scheme val="minor"/>
          </rPr>
          <t>Base period: 2024</t>
        </r>
      </text>
    </comment>
    <comment ref="G36" authorId="0" shapeId="0" xr:uid="{13FC51B8-46BC-4CBB-B31C-9A7A90B2B829}">
      <text>
        <r>
          <rPr>
            <sz val="11"/>
            <color theme="1"/>
            <rFont val="Calibri"/>
            <family val="2"/>
            <scheme val="minor"/>
          </rPr>
          <t>Base period: 2024</t>
        </r>
      </text>
    </comment>
    <comment ref="H36" authorId="0" shapeId="0" xr:uid="{C78B6549-EE3E-4194-9D1E-B1DFEAD1FC57}">
      <text>
        <r>
          <rPr>
            <sz val="11"/>
            <color theme="1"/>
            <rFont val="Calibri"/>
            <family val="2"/>
            <scheme val="minor"/>
          </rPr>
          <t>Base period: 2024</t>
        </r>
      </text>
    </comment>
    <comment ref="J36" authorId="0" shapeId="0" xr:uid="{0F8E9719-1882-4A0E-9C08-F3812993C577}">
      <text>
        <r>
          <rPr>
            <sz val="11"/>
            <color theme="1"/>
            <rFont val="Calibri"/>
            <family val="2"/>
            <scheme val="minor"/>
          </rPr>
          <t>Base period: 2024</t>
        </r>
      </text>
    </comment>
    <comment ref="K36" authorId="0" shapeId="0" xr:uid="{FF14EA87-C44C-4CCB-A718-F6BC7FBC59BF}">
      <text>
        <r>
          <rPr>
            <sz val="11"/>
            <color theme="1"/>
            <rFont val="Calibri"/>
            <family val="2"/>
            <scheme val="minor"/>
          </rPr>
          <t>Base period: 2024</t>
        </r>
      </text>
    </comment>
    <comment ref="M36" authorId="0" shapeId="0" xr:uid="{8C7BC896-320A-4B79-B4AE-80A887486D1E}">
      <text>
        <r>
          <rPr>
            <sz val="11"/>
            <color theme="1"/>
            <rFont val="Calibri"/>
            <family val="2"/>
            <scheme val="minor"/>
          </rPr>
          <t>Base period: 2024</t>
        </r>
      </text>
    </comment>
    <comment ref="N36" authorId="0" shapeId="0" xr:uid="{443D07FF-2F64-45CD-A16B-3D4F4A98FA05}">
      <text>
        <r>
          <rPr>
            <sz val="11"/>
            <color theme="1"/>
            <rFont val="Calibri"/>
            <family val="2"/>
            <scheme val="minor"/>
          </rPr>
          <t>Base period: 2024</t>
        </r>
      </text>
    </comment>
    <comment ref="P36" authorId="0" shapeId="0" xr:uid="{13D819FF-C485-461E-BB10-678F1BF45EA0}">
      <text>
        <r>
          <rPr>
            <sz val="11"/>
            <color theme="1"/>
            <rFont val="Calibri"/>
            <family val="2"/>
            <scheme val="minor"/>
          </rPr>
          <t>Base period: 2024</t>
        </r>
      </text>
    </comment>
    <comment ref="Q36" authorId="0" shapeId="0" xr:uid="{4E095952-907D-4179-BAE4-03DBE09D7139}">
      <text>
        <r>
          <rPr>
            <sz val="11"/>
            <color theme="1"/>
            <rFont val="Calibri"/>
            <family val="2"/>
            <scheme val="minor"/>
          </rPr>
          <t>Base period: 2024</t>
        </r>
      </text>
    </comment>
    <comment ref="S36" authorId="0" shapeId="0" xr:uid="{D365C1F2-CE4B-416E-9887-8C55C02F3B48}">
      <text>
        <r>
          <rPr>
            <sz val="11"/>
            <color theme="1"/>
            <rFont val="Calibri"/>
            <family val="2"/>
            <scheme val="minor"/>
          </rPr>
          <t>Base period: 2024</t>
        </r>
      </text>
    </comment>
    <comment ref="D37" authorId="0" shapeId="0" xr:uid="{9DA4FA4D-B4DF-4AD7-B34E-CBA0469561A8}">
      <text>
        <r>
          <rPr>
            <sz val="11"/>
            <color theme="1"/>
            <rFont val="Calibri"/>
            <family val="2"/>
            <scheme val="minor"/>
          </rPr>
          <t>Base period: 2024</t>
        </r>
      </text>
    </comment>
    <comment ref="E37" authorId="0" shapeId="0" xr:uid="{30ED4D85-691C-49D2-82DC-4D5F4431C274}">
      <text>
        <r>
          <rPr>
            <sz val="11"/>
            <color theme="1"/>
            <rFont val="Calibri"/>
            <family val="2"/>
            <scheme val="minor"/>
          </rPr>
          <t>Base period: 2024</t>
        </r>
      </text>
    </comment>
    <comment ref="F37" authorId="0" shapeId="0" xr:uid="{A9EFCBFB-2411-498F-9865-5DCFEDE5EC09}">
      <text>
        <r>
          <rPr>
            <sz val="11"/>
            <color theme="1"/>
            <rFont val="Calibri"/>
            <family val="2"/>
            <scheme val="minor"/>
          </rPr>
          <t>Base period: 2024</t>
        </r>
      </text>
    </comment>
    <comment ref="G37" authorId="0" shapeId="0" xr:uid="{514CF601-B01C-49A2-BEBA-6D62113AD355}">
      <text>
        <r>
          <rPr>
            <sz val="11"/>
            <color theme="1"/>
            <rFont val="Calibri"/>
            <family val="2"/>
            <scheme val="minor"/>
          </rPr>
          <t>Base period: 2024</t>
        </r>
      </text>
    </comment>
    <comment ref="H37" authorId="0" shapeId="0" xr:uid="{A9E992F3-D5A2-4C87-95F8-26107CC7C767}">
      <text>
        <r>
          <rPr>
            <sz val="11"/>
            <color theme="1"/>
            <rFont val="Calibri"/>
            <family val="2"/>
            <scheme val="minor"/>
          </rPr>
          <t>Base period: 2024</t>
        </r>
      </text>
    </comment>
    <comment ref="I37" authorId="0" shapeId="0" xr:uid="{A5063B02-0ED8-4C01-B20E-F73C6208790C}">
      <text>
        <r>
          <rPr>
            <sz val="11"/>
            <color theme="1"/>
            <rFont val="Calibri"/>
            <family val="2"/>
            <scheme val="minor"/>
          </rPr>
          <t>Base period: 2024</t>
        </r>
      </text>
    </comment>
    <comment ref="J37" authorId="0" shapeId="0" xr:uid="{240684E1-E4DD-404E-825D-7784B5A5730E}">
      <text>
        <r>
          <rPr>
            <sz val="11"/>
            <color theme="1"/>
            <rFont val="Calibri"/>
            <family val="2"/>
            <scheme val="minor"/>
          </rPr>
          <t>Base period: 2024</t>
        </r>
      </text>
    </comment>
    <comment ref="K37" authorId="0" shapeId="0" xr:uid="{AEA73C87-4C93-4255-A0A9-F20E1D642843}">
      <text>
        <r>
          <rPr>
            <sz val="11"/>
            <color theme="1"/>
            <rFont val="Calibri"/>
            <family val="2"/>
            <scheme val="minor"/>
          </rPr>
          <t>Base period: 2024</t>
        </r>
      </text>
    </comment>
    <comment ref="L37" authorId="0" shapeId="0" xr:uid="{EF402539-31D7-4825-906C-A7D15D6B6B7E}">
      <text>
        <r>
          <rPr>
            <sz val="11"/>
            <color theme="1"/>
            <rFont val="Calibri"/>
            <family val="2"/>
            <scheme val="minor"/>
          </rPr>
          <t>Base period: 2024</t>
        </r>
      </text>
    </comment>
    <comment ref="M37" authorId="0" shapeId="0" xr:uid="{14BD11EB-7ADA-4E3A-A463-1D6B3108D1C2}">
      <text>
        <r>
          <rPr>
            <sz val="11"/>
            <color theme="1"/>
            <rFont val="Calibri"/>
            <family val="2"/>
            <scheme val="minor"/>
          </rPr>
          <t>Base period: 2024</t>
        </r>
      </text>
    </comment>
    <comment ref="N37" authorId="0" shapeId="0" xr:uid="{06BA693A-8B64-41B0-98BF-C4FEAE727D83}">
      <text>
        <r>
          <rPr>
            <sz val="11"/>
            <color theme="1"/>
            <rFont val="Calibri"/>
            <family val="2"/>
            <scheme val="minor"/>
          </rPr>
          <t>Base period: 2024</t>
        </r>
      </text>
    </comment>
    <comment ref="O37" authorId="0" shapeId="0" xr:uid="{48CA3E64-0AE5-4F46-A9D0-53AC10A56286}">
      <text>
        <r>
          <rPr>
            <sz val="11"/>
            <color theme="1"/>
            <rFont val="Calibri"/>
            <family val="2"/>
            <scheme val="minor"/>
          </rPr>
          <t>Base period: 2024</t>
        </r>
      </text>
    </comment>
    <comment ref="P37" authorId="0" shapeId="0" xr:uid="{45FF7421-DEC5-49B3-A005-5F5D2D5151BD}">
      <text>
        <r>
          <rPr>
            <sz val="11"/>
            <color theme="1"/>
            <rFont val="Calibri"/>
            <family val="2"/>
            <scheme val="minor"/>
          </rPr>
          <t>Base period: 2024</t>
        </r>
      </text>
    </comment>
    <comment ref="Q37" authorId="0" shapeId="0" xr:uid="{AB4CABE1-F8D1-41F4-A56A-71C3B0AEF001}">
      <text>
        <r>
          <rPr>
            <sz val="11"/>
            <color theme="1"/>
            <rFont val="Calibri"/>
            <family val="2"/>
            <scheme val="minor"/>
          </rPr>
          <t>Base period: 2024</t>
        </r>
      </text>
    </comment>
    <comment ref="R37" authorId="0" shapeId="0" xr:uid="{FA3340B6-0A93-4C07-856C-60B49330969B}">
      <text>
        <r>
          <rPr>
            <sz val="11"/>
            <color theme="1"/>
            <rFont val="Calibri"/>
            <family val="2"/>
            <scheme val="minor"/>
          </rPr>
          <t>Base period: 2024</t>
        </r>
      </text>
    </comment>
    <comment ref="S37" authorId="0" shapeId="0" xr:uid="{1B8BF80B-B7A0-4658-9A35-B857FEA002EF}">
      <text>
        <r>
          <rPr>
            <sz val="11"/>
            <color theme="1"/>
            <rFont val="Calibri"/>
            <family val="2"/>
            <scheme val="minor"/>
          </rPr>
          <t>Base period: 2024</t>
        </r>
      </text>
    </comment>
    <comment ref="D38" authorId="0" shapeId="0" xr:uid="{70A5428D-0C88-4444-BBFF-0E117F04AE7B}">
      <text>
        <r>
          <rPr>
            <sz val="11"/>
            <color theme="1"/>
            <rFont val="Calibri"/>
            <family val="2"/>
            <scheme val="minor"/>
          </rPr>
          <t>Base period: 2024</t>
        </r>
      </text>
    </comment>
    <comment ref="E38" authorId="0" shapeId="0" xr:uid="{69071BAB-3B4A-4547-839D-E32CAC05E528}">
      <text>
        <r>
          <rPr>
            <sz val="11"/>
            <color theme="1"/>
            <rFont val="Calibri"/>
            <family val="2"/>
            <scheme val="minor"/>
          </rPr>
          <t>Base period: 2024</t>
        </r>
      </text>
    </comment>
    <comment ref="F38" authorId="0" shapeId="0" xr:uid="{A5950D5D-EC77-4023-9CA4-FFB31334CA43}">
      <text>
        <r>
          <rPr>
            <sz val="11"/>
            <color theme="1"/>
            <rFont val="Calibri"/>
            <family val="2"/>
            <scheme val="minor"/>
          </rPr>
          <t>Base period: 2024</t>
        </r>
      </text>
    </comment>
    <comment ref="G38" authorId="0" shapeId="0" xr:uid="{DF32B655-75A8-47F2-9CAE-1B5577C0341D}">
      <text>
        <r>
          <rPr>
            <sz val="11"/>
            <color theme="1"/>
            <rFont val="Calibri"/>
            <family val="2"/>
            <scheme val="minor"/>
          </rPr>
          <t>Base period: 2024</t>
        </r>
      </text>
    </comment>
    <comment ref="H38" authorId="0" shapeId="0" xr:uid="{3DC25977-5DFA-434B-BE01-AD2AC94F8697}">
      <text>
        <r>
          <rPr>
            <sz val="11"/>
            <color theme="1"/>
            <rFont val="Calibri"/>
            <family val="2"/>
            <scheme val="minor"/>
          </rPr>
          <t>Base period: 2024</t>
        </r>
      </text>
    </comment>
    <comment ref="I38" authorId="0" shapeId="0" xr:uid="{3194E71F-D555-4F14-9328-AB5775030054}">
      <text>
        <r>
          <rPr>
            <sz val="11"/>
            <color theme="1"/>
            <rFont val="Calibri"/>
            <family val="2"/>
            <scheme val="minor"/>
          </rPr>
          <t>Base period: 2024</t>
        </r>
      </text>
    </comment>
    <comment ref="M38" authorId="0" shapeId="0" xr:uid="{269AF434-81CB-4F26-9534-64E6C14620C0}">
      <text>
        <r>
          <rPr>
            <sz val="11"/>
            <color theme="1"/>
            <rFont val="Calibri"/>
            <family val="2"/>
            <scheme val="minor"/>
          </rPr>
          <t>Base period: 2024</t>
        </r>
      </text>
    </comment>
    <comment ref="N38" authorId="0" shapeId="0" xr:uid="{EA50D2C6-6B67-4608-8ECD-9C98AD0BA340}">
      <text>
        <r>
          <rPr>
            <sz val="11"/>
            <color theme="1"/>
            <rFont val="Calibri"/>
            <family val="2"/>
            <scheme val="minor"/>
          </rPr>
          <t>Base period: 2024</t>
        </r>
      </text>
    </comment>
    <comment ref="O38" authorId="0" shapeId="0" xr:uid="{4AF1371E-140D-415B-AEFA-D94561FD1625}">
      <text>
        <r>
          <rPr>
            <sz val="11"/>
            <color theme="1"/>
            <rFont val="Calibri"/>
            <family val="2"/>
            <scheme val="minor"/>
          </rPr>
          <t>Base period: 2024</t>
        </r>
      </text>
    </comment>
    <comment ref="P38" authorId="0" shapeId="0" xr:uid="{4D1BCA3B-9DB8-4D10-B4D5-105C04452FA4}">
      <text>
        <r>
          <rPr>
            <sz val="11"/>
            <color theme="1"/>
            <rFont val="Calibri"/>
            <family val="2"/>
            <scheme val="minor"/>
          </rPr>
          <t>Base period: 2024</t>
        </r>
      </text>
    </comment>
    <comment ref="Q38" authorId="0" shapeId="0" xr:uid="{22B17C6F-D8AD-486C-956E-902342A31223}">
      <text>
        <r>
          <rPr>
            <sz val="11"/>
            <color theme="1"/>
            <rFont val="Calibri"/>
            <family val="2"/>
            <scheme val="minor"/>
          </rPr>
          <t>Base period: 2024</t>
        </r>
      </text>
    </comment>
    <comment ref="R38" authorId="0" shapeId="0" xr:uid="{27F24CD5-19A3-4FE0-B0DA-7615AABE541F}">
      <text>
        <r>
          <rPr>
            <sz val="11"/>
            <color theme="1"/>
            <rFont val="Calibri"/>
            <family val="2"/>
            <scheme val="minor"/>
          </rPr>
          <t>Base period: 2024</t>
        </r>
      </text>
    </comment>
    <comment ref="S38" authorId="0" shapeId="0" xr:uid="{C99FB584-9F10-4457-B17D-9F0FC48C7E0A}">
      <text>
        <r>
          <rPr>
            <sz val="11"/>
            <color theme="1"/>
            <rFont val="Calibri"/>
            <family val="2"/>
            <scheme val="minor"/>
          </rPr>
          <t>Base period: 2024</t>
        </r>
      </text>
    </comment>
    <comment ref="D39" authorId="0" shapeId="0" xr:uid="{CD2EC846-E81A-4612-90E7-9117CA12C3B4}">
      <text>
        <r>
          <rPr>
            <sz val="11"/>
            <color theme="1"/>
            <rFont val="Calibri"/>
            <family val="2"/>
            <scheme val="minor"/>
          </rPr>
          <t>Base period: 2024</t>
        </r>
      </text>
    </comment>
    <comment ref="E39" authorId="0" shapeId="0" xr:uid="{42C36EC7-BBFD-440D-9158-500F1B9D56D6}">
      <text>
        <r>
          <rPr>
            <sz val="11"/>
            <color theme="1"/>
            <rFont val="Calibri"/>
            <family val="2"/>
            <scheme val="minor"/>
          </rPr>
          <t>Base period: 2024</t>
        </r>
      </text>
    </comment>
    <comment ref="F39" authorId="0" shapeId="0" xr:uid="{1DFC4774-78D4-4FDB-AF78-E6D9B47DD1E2}">
      <text>
        <r>
          <rPr>
            <sz val="11"/>
            <color theme="1"/>
            <rFont val="Calibri"/>
            <family val="2"/>
            <scheme val="minor"/>
          </rPr>
          <t>Base period: 2024</t>
        </r>
      </text>
    </comment>
    <comment ref="G39" authorId="0" shapeId="0" xr:uid="{D3186618-42F8-443D-9291-6CA1973B9537}">
      <text>
        <r>
          <rPr>
            <sz val="11"/>
            <color theme="1"/>
            <rFont val="Calibri"/>
            <family val="2"/>
            <scheme val="minor"/>
          </rPr>
          <t>Base period: 2024</t>
        </r>
      </text>
    </comment>
    <comment ref="H39" authorId="0" shapeId="0" xr:uid="{084AC9CC-65CD-48D3-9F01-56B107F23934}">
      <text>
        <r>
          <rPr>
            <sz val="11"/>
            <color theme="1"/>
            <rFont val="Calibri"/>
            <family val="2"/>
            <scheme val="minor"/>
          </rPr>
          <t>Base period: 2024</t>
        </r>
      </text>
    </comment>
    <comment ref="I39" authorId="0" shapeId="0" xr:uid="{D91EA62D-3B7A-4369-AEE4-44F0FA8DA6F2}">
      <text>
        <r>
          <rPr>
            <sz val="11"/>
            <color theme="1"/>
            <rFont val="Calibri"/>
            <family val="2"/>
            <scheme val="minor"/>
          </rPr>
          <t>Base period: 2024</t>
        </r>
      </text>
    </comment>
    <comment ref="J39" authorId="0" shapeId="0" xr:uid="{B1927A5D-40D1-4BC0-9D45-895431FDA63C}">
      <text>
        <r>
          <rPr>
            <sz val="11"/>
            <color theme="1"/>
            <rFont val="Calibri"/>
            <family val="2"/>
            <scheme val="minor"/>
          </rPr>
          <t>Base period: 2024</t>
        </r>
      </text>
    </comment>
    <comment ref="K39" authorId="0" shapeId="0" xr:uid="{3229E6BD-92D2-47ED-A5C5-411FF6EC219B}">
      <text>
        <r>
          <rPr>
            <sz val="11"/>
            <color theme="1"/>
            <rFont val="Calibri"/>
            <family val="2"/>
            <scheme val="minor"/>
          </rPr>
          <t>Base period: 2024</t>
        </r>
      </text>
    </comment>
    <comment ref="L39" authorId="0" shapeId="0" xr:uid="{808CADF0-7354-4EF7-BADE-2DC450AF9F8C}">
      <text>
        <r>
          <rPr>
            <sz val="11"/>
            <color theme="1"/>
            <rFont val="Calibri"/>
            <family val="2"/>
            <scheme val="minor"/>
          </rPr>
          <t>Base period: 2024</t>
        </r>
      </text>
    </comment>
    <comment ref="M39" authorId="0" shapeId="0" xr:uid="{A7525E6C-A976-46F7-B445-2AAF45FBF078}">
      <text>
        <r>
          <rPr>
            <sz val="11"/>
            <color theme="1"/>
            <rFont val="Calibri"/>
            <family val="2"/>
            <scheme val="minor"/>
          </rPr>
          <t>Base period: 2024</t>
        </r>
      </text>
    </comment>
    <comment ref="N39" authorId="0" shapeId="0" xr:uid="{2D4E189D-0869-4355-881B-1B8F85790AC9}">
      <text>
        <r>
          <rPr>
            <sz val="11"/>
            <color theme="1"/>
            <rFont val="Calibri"/>
            <family val="2"/>
            <scheme val="minor"/>
          </rPr>
          <t>Base period: 2024</t>
        </r>
      </text>
    </comment>
    <comment ref="O39" authorId="0" shapeId="0" xr:uid="{54C3936F-DB4C-4494-AE07-0EAB73E3E8ED}">
      <text>
        <r>
          <rPr>
            <sz val="11"/>
            <color theme="1"/>
            <rFont val="Calibri"/>
            <family val="2"/>
            <scheme val="minor"/>
          </rPr>
          <t>Base period: 2024</t>
        </r>
      </text>
    </comment>
    <comment ref="P39" authorId="0" shapeId="0" xr:uid="{7DC0C3B2-8C3E-4387-834E-DA7D284998B1}">
      <text>
        <r>
          <rPr>
            <sz val="11"/>
            <color theme="1"/>
            <rFont val="Calibri"/>
            <family val="2"/>
            <scheme val="minor"/>
          </rPr>
          <t>Base period: 2024</t>
        </r>
      </text>
    </comment>
    <comment ref="Q39" authorId="0" shapeId="0" xr:uid="{8D9107E7-96BF-46F0-8217-DF64D5A40472}">
      <text>
        <r>
          <rPr>
            <sz val="11"/>
            <color theme="1"/>
            <rFont val="Calibri"/>
            <family val="2"/>
            <scheme val="minor"/>
          </rPr>
          <t>Base period: 2024</t>
        </r>
      </text>
    </comment>
    <comment ref="R39" authorId="0" shapeId="0" xr:uid="{A7AB9533-FD7F-4D1C-951D-6343AB9753DB}">
      <text>
        <r>
          <rPr>
            <sz val="11"/>
            <color theme="1"/>
            <rFont val="Calibri"/>
            <family val="2"/>
            <scheme val="minor"/>
          </rPr>
          <t>Base period: 2024</t>
        </r>
      </text>
    </comment>
    <comment ref="S39" authorId="0" shapeId="0" xr:uid="{7236C5E5-8CB7-4235-A8DC-B8353749D19E}">
      <text>
        <r>
          <rPr>
            <sz val="11"/>
            <color theme="1"/>
            <rFont val="Calibri"/>
            <family val="2"/>
            <scheme val="minor"/>
          </rPr>
          <t>Base period: 2024</t>
        </r>
      </text>
    </comment>
    <comment ref="D40" authorId="0" shapeId="0" xr:uid="{C8E131A1-8EF7-4654-BB71-EB9019B7C6EE}">
      <text>
        <r>
          <rPr>
            <sz val="11"/>
            <color theme="1"/>
            <rFont val="Calibri"/>
            <family val="2"/>
            <scheme val="minor"/>
          </rPr>
          <t>Base period: 2024</t>
        </r>
      </text>
    </comment>
    <comment ref="E40" authorId="0" shapeId="0" xr:uid="{B3E54D52-6584-48D5-A33C-F2817D0019A2}">
      <text>
        <r>
          <rPr>
            <sz val="11"/>
            <color theme="1"/>
            <rFont val="Calibri"/>
            <family val="2"/>
            <scheme val="minor"/>
          </rPr>
          <t>Base period: 2024</t>
        </r>
      </text>
    </comment>
    <comment ref="F40" authorId="0" shapeId="0" xr:uid="{FB110889-A0FF-4364-A5B5-D0D132F6953C}">
      <text>
        <r>
          <rPr>
            <sz val="11"/>
            <color theme="1"/>
            <rFont val="Calibri"/>
            <family val="2"/>
            <scheme val="minor"/>
          </rPr>
          <t>Base period: 2024</t>
        </r>
      </text>
    </comment>
    <comment ref="G40" authorId="0" shapeId="0" xr:uid="{888F0EA1-490A-43AC-9356-991653735B19}">
      <text>
        <r>
          <rPr>
            <sz val="11"/>
            <color theme="1"/>
            <rFont val="Calibri"/>
            <family val="2"/>
            <scheme val="minor"/>
          </rPr>
          <t>Base period: 2024</t>
        </r>
      </text>
    </comment>
    <comment ref="H40" authorId="0" shapeId="0" xr:uid="{428A8BF7-47D8-4011-BE56-BC32A77CA7ED}">
      <text>
        <r>
          <rPr>
            <sz val="11"/>
            <color theme="1"/>
            <rFont val="Calibri"/>
            <family val="2"/>
            <scheme val="minor"/>
          </rPr>
          <t>Base period: 2024</t>
        </r>
      </text>
    </comment>
    <comment ref="I40" authorId="0" shapeId="0" xr:uid="{456B6C51-D733-4977-B411-BBEA6B77791C}">
      <text>
        <r>
          <rPr>
            <sz val="11"/>
            <color theme="1"/>
            <rFont val="Calibri"/>
            <family val="2"/>
            <scheme val="minor"/>
          </rPr>
          <t>Base period: 2024</t>
        </r>
      </text>
    </comment>
    <comment ref="M40" authorId="0" shapeId="0" xr:uid="{FAEC2EA0-0235-43F5-8DC6-983B4EB869F6}">
      <text>
        <r>
          <rPr>
            <sz val="11"/>
            <color theme="1"/>
            <rFont val="Calibri"/>
            <family val="2"/>
            <scheme val="minor"/>
          </rPr>
          <t>Base period: 2024</t>
        </r>
      </text>
    </comment>
    <comment ref="N40" authorId="0" shapeId="0" xr:uid="{E344EB19-8159-4EE9-A86A-053CD39511E0}">
      <text>
        <r>
          <rPr>
            <sz val="11"/>
            <color theme="1"/>
            <rFont val="Calibri"/>
            <family val="2"/>
            <scheme val="minor"/>
          </rPr>
          <t>Base period: 2024</t>
        </r>
      </text>
    </comment>
    <comment ref="O40" authorId="0" shapeId="0" xr:uid="{24D3C2FE-837B-4349-BD7C-35B2315F369B}">
      <text>
        <r>
          <rPr>
            <sz val="11"/>
            <color theme="1"/>
            <rFont val="Calibri"/>
            <family val="2"/>
            <scheme val="minor"/>
          </rPr>
          <t>Base period: 2024</t>
        </r>
      </text>
    </comment>
    <comment ref="P40" authorId="0" shapeId="0" xr:uid="{09B88C72-CFEF-4CB9-9D1D-D6CDF5B8F987}">
      <text>
        <r>
          <rPr>
            <sz val="11"/>
            <color theme="1"/>
            <rFont val="Calibri"/>
            <family val="2"/>
            <scheme val="minor"/>
          </rPr>
          <t>Base period: 2024</t>
        </r>
      </text>
    </comment>
    <comment ref="Q40" authorId="0" shapeId="0" xr:uid="{54A7DDE3-ACF4-4F94-B119-DCF2061C8B8A}">
      <text>
        <r>
          <rPr>
            <sz val="11"/>
            <color theme="1"/>
            <rFont val="Calibri"/>
            <family val="2"/>
            <scheme val="minor"/>
          </rPr>
          <t>Base period: 2024</t>
        </r>
      </text>
    </comment>
    <comment ref="R40" authorId="0" shapeId="0" xr:uid="{4B748F58-7A5A-43F4-AF0D-0AA93BBDFA50}">
      <text>
        <r>
          <rPr>
            <sz val="11"/>
            <color theme="1"/>
            <rFont val="Calibri"/>
            <family val="2"/>
            <scheme val="minor"/>
          </rPr>
          <t>Base period: 2024</t>
        </r>
      </text>
    </comment>
    <comment ref="S40" authorId="0" shapeId="0" xr:uid="{CE6BB369-3D81-45C7-81A0-33308754BEF2}">
      <text>
        <r>
          <rPr>
            <sz val="11"/>
            <color theme="1"/>
            <rFont val="Calibri"/>
            <family val="2"/>
            <scheme val="minor"/>
          </rPr>
          <t>Base period: 2024</t>
        </r>
      </text>
    </comment>
    <comment ref="D41" authorId="0" shapeId="0" xr:uid="{87F01BC7-4628-4530-B8AB-F0D0773ABA9E}">
      <text>
        <r>
          <rPr>
            <sz val="11"/>
            <color theme="1"/>
            <rFont val="Calibri"/>
            <family val="2"/>
            <scheme val="minor"/>
          </rPr>
          <t>Base period: 2024</t>
        </r>
      </text>
    </comment>
    <comment ref="E41" authorId="0" shapeId="0" xr:uid="{B71A0215-2AB7-4D49-A3DD-075014BFFD18}">
      <text>
        <r>
          <rPr>
            <sz val="11"/>
            <color theme="1"/>
            <rFont val="Calibri"/>
            <family val="2"/>
            <scheme val="minor"/>
          </rPr>
          <t>Base period: 2024</t>
        </r>
      </text>
    </comment>
    <comment ref="F41" authorId="0" shapeId="0" xr:uid="{15DBED14-42B5-4DCE-8A45-9BE694600A03}">
      <text>
        <r>
          <rPr>
            <sz val="11"/>
            <color theme="1"/>
            <rFont val="Calibri"/>
            <family val="2"/>
            <scheme val="minor"/>
          </rPr>
          <t>Base period: 2024</t>
        </r>
      </text>
    </comment>
    <comment ref="G41" authorId="0" shapeId="0" xr:uid="{DCD8021F-DC55-4CEC-9472-61D73BE9B44E}">
      <text>
        <r>
          <rPr>
            <sz val="11"/>
            <color theme="1"/>
            <rFont val="Calibri"/>
            <family val="2"/>
            <scheme val="minor"/>
          </rPr>
          <t>Base period: 2024</t>
        </r>
      </text>
    </comment>
    <comment ref="H41" authorId="0" shapeId="0" xr:uid="{8D96B573-4377-4EA8-A9A7-39EEDA442802}">
      <text>
        <r>
          <rPr>
            <sz val="11"/>
            <color theme="1"/>
            <rFont val="Calibri"/>
            <family val="2"/>
            <scheme val="minor"/>
          </rPr>
          <t>Base period: 2024</t>
        </r>
      </text>
    </comment>
    <comment ref="I41" authorId="0" shapeId="0" xr:uid="{BFCE7691-97A4-4445-AA4D-826C86D9C143}">
      <text>
        <r>
          <rPr>
            <sz val="11"/>
            <color theme="1"/>
            <rFont val="Calibri"/>
            <family val="2"/>
            <scheme val="minor"/>
          </rPr>
          <t>Base period: 2024</t>
        </r>
      </text>
    </comment>
    <comment ref="M41" authorId="0" shapeId="0" xr:uid="{9790BE66-B745-44BC-BEF1-BC125A59145A}">
      <text>
        <r>
          <rPr>
            <sz val="11"/>
            <color theme="1"/>
            <rFont val="Calibri"/>
            <family val="2"/>
            <scheme val="minor"/>
          </rPr>
          <t>Base period: 2024</t>
        </r>
      </text>
    </comment>
    <comment ref="N41" authorId="0" shapeId="0" xr:uid="{BEC5292C-7F2A-497F-BE1A-C8084CBBB2CF}">
      <text>
        <r>
          <rPr>
            <sz val="11"/>
            <color theme="1"/>
            <rFont val="Calibri"/>
            <family val="2"/>
            <scheme val="minor"/>
          </rPr>
          <t>Base period: 2024</t>
        </r>
      </text>
    </comment>
    <comment ref="O41" authorId="0" shapeId="0" xr:uid="{CA7F9114-6F3C-4B8A-A780-A61A0DFE1201}">
      <text>
        <r>
          <rPr>
            <sz val="11"/>
            <color theme="1"/>
            <rFont val="Calibri"/>
            <family val="2"/>
            <scheme val="minor"/>
          </rPr>
          <t>Base period: 2024</t>
        </r>
      </text>
    </comment>
    <comment ref="P41" authorId="0" shapeId="0" xr:uid="{CFF15350-FD90-4134-85D7-79F3556A5BBA}">
      <text>
        <r>
          <rPr>
            <sz val="11"/>
            <color theme="1"/>
            <rFont val="Calibri"/>
            <family val="2"/>
            <scheme val="minor"/>
          </rPr>
          <t>Base period: 2024</t>
        </r>
      </text>
    </comment>
    <comment ref="Q41" authorId="0" shapeId="0" xr:uid="{BB6235F0-274A-444F-B064-B7C5ECAE5EDF}">
      <text>
        <r>
          <rPr>
            <sz val="11"/>
            <color theme="1"/>
            <rFont val="Calibri"/>
            <family val="2"/>
            <scheme val="minor"/>
          </rPr>
          <t>Base period: 2024</t>
        </r>
      </text>
    </comment>
    <comment ref="R41" authorId="0" shapeId="0" xr:uid="{45679588-6F60-4E0F-999A-C67E4690740E}">
      <text>
        <r>
          <rPr>
            <sz val="11"/>
            <color theme="1"/>
            <rFont val="Calibri"/>
            <family val="2"/>
            <scheme val="minor"/>
          </rPr>
          <t>Base period: 2024</t>
        </r>
      </text>
    </comment>
    <comment ref="S41" authorId="0" shapeId="0" xr:uid="{79F8E1DD-8944-4277-B79E-D68134D4E6DB}">
      <text>
        <r>
          <rPr>
            <sz val="11"/>
            <color theme="1"/>
            <rFont val="Calibri"/>
            <family val="2"/>
            <scheme val="minor"/>
          </rPr>
          <t>Base period: 2024</t>
        </r>
      </text>
    </comment>
    <comment ref="D42" authorId="0" shapeId="0" xr:uid="{4DF28CC8-A995-4B81-96FB-60DCEEE06804}">
      <text>
        <r>
          <rPr>
            <sz val="11"/>
            <color theme="1"/>
            <rFont val="Calibri"/>
            <family val="2"/>
            <scheme val="minor"/>
          </rPr>
          <t>Base period: 2024</t>
        </r>
      </text>
    </comment>
    <comment ref="E42" authorId="0" shapeId="0" xr:uid="{CF0C18D9-5C15-454B-B484-63E3AAA01982}">
      <text>
        <r>
          <rPr>
            <sz val="11"/>
            <color theme="1"/>
            <rFont val="Calibri"/>
            <family val="2"/>
            <scheme val="minor"/>
          </rPr>
          <t>Base period: 2024</t>
        </r>
      </text>
    </comment>
    <comment ref="F42" authorId="0" shapeId="0" xr:uid="{F489F063-2FBE-4542-8287-9F6B7503DAA5}">
      <text>
        <r>
          <rPr>
            <sz val="11"/>
            <color theme="1"/>
            <rFont val="Calibri"/>
            <family val="2"/>
            <scheme val="minor"/>
          </rPr>
          <t>Base period: 2024</t>
        </r>
      </text>
    </comment>
    <comment ref="G42" authorId="0" shapeId="0" xr:uid="{EF45DB69-1E0B-459D-93CE-CF1204C95DAC}">
      <text>
        <r>
          <rPr>
            <sz val="11"/>
            <color theme="1"/>
            <rFont val="Calibri"/>
            <family val="2"/>
            <scheme val="minor"/>
          </rPr>
          <t>Base period: 2024</t>
        </r>
      </text>
    </comment>
    <comment ref="H42" authorId="0" shapeId="0" xr:uid="{8200E774-4FEF-4884-A5DD-D5F96FE082EC}">
      <text>
        <r>
          <rPr>
            <sz val="11"/>
            <color theme="1"/>
            <rFont val="Calibri"/>
            <family val="2"/>
            <scheme val="minor"/>
          </rPr>
          <t>Base period: 2024</t>
        </r>
      </text>
    </comment>
    <comment ref="I42" authorId="0" shapeId="0" xr:uid="{9AD46AD8-6BB7-46A8-A3B4-05242FC38A9D}">
      <text>
        <r>
          <rPr>
            <sz val="11"/>
            <color theme="1"/>
            <rFont val="Calibri"/>
            <family val="2"/>
            <scheme val="minor"/>
          </rPr>
          <t>Base period: 2024</t>
        </r>
      </text>
    </comment>
    <comment ref="M42" authorId="0" shapeId="0" xr:uid="{8B36071E-2E73-4016-B676-0343BD52B749}">
      <text>
        <r>
          <rPr>
            <sz val="11"/>
            <color theme="1"/>
            <rFont val="Calibri"/>
            <family val="2"/>
            <scheme val="minor"/>
          </rPr>
          <t>Base period: 2024</t>
        </r>
      </text>
    </comment>
    <comment ref="N42" authorId="0" shapeId="0" xr:uid="{1483D71A-6F6C-4604-8E0F-8B2CC201DCA2}">
      <text>
        <r>
          <rPr>
            <sz val="11"/>
            <color theme="1"/>
            <rFont val="Calibri"/>
            <family val="2"/>
            <scheme val="minor"/>
          </rPr>
          <t>Base period: 2024</t>
        </r>
      </text>
    </comment>
    <comment ref="O42" authorId="0" shapeId="0" xr:uid="{940FC131-3E66-452A-939D-6C9970C3A0F8}">
      <text>
        <r>
          <rPr>
            <sz val="11"/>
            <color theme="1"/>
            <rFont val="Calibri"/>
            <family val="2"/>
            <scheme val="minor"/>
          </rPr>
          <t>Base period: 2024</t>
        </r>
      </text>
    </comment>
    <comment ref="P42" authorId="0" shapeId="0" xr:uid="{408DF344-3924-4EB9-93FC-0CB35F67FFF8}">
      <text>
        <r>
          <rPr>
            <sz val="11"/>
            <color theme="1"/>
            <rFont val="Calibri"/>
            <family val="2"/>
            <scheme val="minor"/>
          </rPr>
          <t>Base period: 2024</t>
        </r>
      </text>
    </comment>
    <comment ref="Q42" authorId="0" shapeId="0" xr:uid="{48A2F49E-579B-402A-B831-2DDEB70C4B9B}">
      <text>
        <r>
          <rPr>
            <sz val="11"/>
            <color theme="1"/>
            <rFont val="Calibri"/>
            <family val="2"/>
            <scheme val="minor"/>
          </rPr>
          <t>Base period: 2024</t>
        </r>
      </text>
    </comment>
    <comment ref="R42" authorId="0" shapeId="0" xr:uid="{083C3CBF-0727-4814-8F4F-3AB2F7942CB4}">
      <text>
        <r>
          <rPr>
            <sz val="11"/>
            <color theme="1"/>
            <rFont val="Calibri"/>
            <family val="2"/>
            <scheme val="minor"/>
          </rPr>
          <t>Base period: 2024</t>
        </r>
      </text>
    </comment>
    <comment ref="S42" authorId="0" shapeId="0" xr:uid="{696CA5EF-A527-4BC5-8846-6D614B6E2B23}">
      <text>
        <r>
          <rPr>
            <sz val="11"/>
            <color theme="1"/>
            <rFont val="Calibri"/>
            <family val="2"/>
            <scheme val="minor"/>
          </rPr>
          <t>Base period: 2024</t>
        </r>
      </text>
    </comment>
    <comment ref="D43" authorId="0" shapeId="0" xr:uid="{7E0CB837-3E46-4692-A7E6-0B77DB3597A4}">
      <text>
        <r>
          <rPr>
            <sz val="11"/>
            <color theme="1"/>
            <rFont val="Calibri"/>
            <family val="2"/>
            <scheme val="minor"/>
          </rPr>
          <t>Base period: 2024</t>
        </r>
      </text>
    </comment>
    <comment ref="E43" authorId="0" shapeId="0" xr:uid="{603490B0-FC84-4C70-9A36-75C42F756617}">
      <text>
        <r>
          <rPr>
            <sz val="11"/>
            <color theme="1"/>
            <rFont val="Calibri"/>
            <family val="2"/>
            <scheme val="minor"/>
          </rPr>
          <t>Base period: 2024</t>
        </r>
      </text>
    </comment>
    <comment ref="F43" authorId="0" shapeId="0" xr:uid="{1BD1101F-B648-4088-9688-B0BAF0F542FB}">
      <text>
        <r>
          <rPr>
            <sz val="11"/>
            <color theme="1"/>
            <rFont val="Calibri"/>
            <family val="2"/>
            <scheme val="minor"/>
          </rPr>
          <t>Base period: 2024</t>
        </r>
      </text>
    </comment>
    <comment ref="G43" authorId="0" shapeId="0" xr:uid="{B01E98FD-21F3-467F-8393-1FEB1D52A7F1}">
      <text>
        <r>
          <rPr>
            <sz val="11"/>
            <color theme="1"/>
            <rFont val="Calibri"/>
            <family val="2"/>
            <scheme val="minor"/>
          </rPr>
          <t>Base period: 2024</t>
        </r>
      </text>
    </comment>
    <comment ref="H43" authorId="0" shapeId="0" xr:uid="{57FC1219-F2E2-4B96-9702-B94241E839D1}">
      <text>
        <r>
          <rPr>
            <sz val="11"/>
            <color theme="1"/>
            <rFont val="Calibri"/>
            <family val="2"/>
            <scheme val="minor"/>
          </rPr>
          <t>Base period: 2024</t>
        </r>
      </text>
    </comment>
    <comment ref="I43" authorId="0" shapeId="0" xr:uid="{58A16A65-D31C-4DBC-8C64-0271FE1D26C6}">
      <text>
        <r>
          <rPr>
            <sz val="11"/>
            <color theme="1"/>
            <rFont val="Calibri"/>
            <family val="2"/>
            <scheme val="minor"/>
          </rPr>
          <t>Base period: 2024</t>
        </r>
      </text>
    </comment>
    <comment ref="J43" authorId="0" shapeId="0" xr:uid="{AC47F416-2703-482A-9618-1232B455DC2F}">
      <text>
        <r>
          <rPr>
            <sz val="11"/>
            <color theme="1"/>
            <rFont val="Calibri"/>
            <family val="2"/>
            <scheme val="minor"/>
          </rPr>
          <t>Base period: 2024</t>
        </r>
      </text>
    </comment>
    <comment ref="K43" authorId="0" shapeId="0" xr:uid="{FF2ECCFC-79E3-41CE-B1C0-A9E26366281B}">
      <text>
        <r>
          <rPr>
            <sz val="11"/>
            <color theme="1"/>
            <rFont val="Calibri"/>
            <family val="2"/>
            <scheme val="minor"/>
          </rPr>
          <t>Base period: 2024</t>
        </r>
      </text>
    </comment>
    <comment ref="L43" authorId="0" shapeId="0" xr:uid="{3535932F-C825-4EF5-A6D4-EAADCD4E6D1E}">
      <text>
        <r>
          <rPr>
            <sz val="11"/>
            <color theme="1"/>
            <rFont val="Calibri"/>
            <family val="2"/>
            <scheme val="minor"/>
          </rPr>
          <t>Base period: 2024</t>
        </r>
      </text>
    </comment>
    <comment ref="M43" authorId="0" shapeId="0" xr:uid="{2176543E-B455-44FF-8B25-BAC8A991806B}">
      <text>
        <r>
          <rPr>
            <sz val="11"/>
            <color theme="1"/>
            <rFont val="Calibri"/>
            <family val="2"/>
            <scheme val="minor"/>
          </rPr>
          <t>Base period: 2024</t>
        </r>
      </text>
    </comment>
    <comment ref="N43" authorId="0" shapeId="0" xr:uid="{7967639D-E849-4291-9FA6-CC44F6D62674}">
      <text>
        <r>
          <rPr>
            <sz val="11"/>
            <color theme="1"/>
            <rFont val="Calibri"/>
            <family val="2"/>
            <scheme val="minor"/>
          </rPr>
          <t>Base period: 2024</t>
        </r>
      </text>
    </comment>
    <comment ref="O43" authorId="0" shapeId="0" xr:uid="{CBC8161F-1206-4DEB-846F-E0B45229676E}">
      <text>
        <r>
          <rPr>
            <sz val="11"/>
            <color theme="1"/>
            <rFont val="Calibri"/>
            <family val="2"/>
            <scheme val="minor"/>
          </rPr>
          <t>Base period: 2024</t>
        </r>
      </text>
    </comment>
    <comment ref="P43" authorId="0" shapeId="0" xr:uid="{A30E5447-EB2E-4434-837B-79BC15A2125E}">
      <text>
        <r>
          <rPr>
            <sz val="11"/>
            <color theme="1"/>
            <rFont val="Calibri"/>
            <family val="2"/>
            <scheme val="minor"/>
          </rPr>
          <t>Base period: 2024</t>
        </r>
      </text>
    </comment>
    <comment ref="Q43" authorId="0" shapeId="0" xr:uid="{8552361A-3FC0-4BB5-B186-F8626C355B07}">
      <text>
        <r>
          <rPr>
            <sz val="11"/>
            <color theme="1"/>
            <rFont val="Calibri"/>
            <family val="2"/>
            <scheme val="minor"/>
          </rPr>
          <t>Base period: 2024</t>
        </r>
      </text>
    </comment>
    <comment ref="R43" authorId="0" shapeId="0" xr:uid="{AF217095-43FC-4588-965D-99CE9B510ED8}">
      <text>
        <r>
          <rPr>
            <sz val="11"/>
            <color theme="1"/>
            <rFont val="Calibri"/>
            <family val="2"/>
            <scheme val="minor"/>
          </rPr>
          <t>Base period: 2024</t>
        </r>
      </text>
    </comment>
    <comment ref="S43" authorId="0" shapeId="0" xr:uid="{EC3EDB62-1ABB-4869-840D-B2B12687183F}">
      <text>
        <r>
          <rPr>
            <sz val="11"/>
            <color theme="1"/>
            <rFont val="Calibri"/>
            <family val="2"/>
            <scheme val="minor"/>
          </rPr>
          <t>Base period: 2024</t>
        </r>
      </text>
    </comment>
    <comment ref="D44" authorId="0" shapeId="0" xr:uid="{84941C58-D344-4D9C-A922-19FAE6CA0746}">
      <text>
        <r>
          <rPr>
            <sz val="11"/>
            <color theme="1"/>
            <rFont val="Calibri"/>
            <family val="2"/>
            <scheme val="minor"/>
          </rPr>
          <t>Base period: 2024</t>
        </r>
      </text>
    </comment>
    <comment ref="E44" authorId="0" shapeId="0" xr:uid="{D92909B2-0673-4D93-AECE-94EFB8A136B2}">
      <text>
        <r>
          <rPr>
            <sz val="11"/>
            <color theme="1"/>
            <rFont val="Calibri"/>
            <family val="2"/>
            <scheme val="minor"/>
          </rPr>
          <t>Base period: 2024</t>
        </r>
      </text>
    </comment>
    <comment ref="F44" authorId="0" shapeId="0" xr:uid="{C48A2D43-E2E4-4939-8774-CDF18D44331D}">
      <text>
        <r>
          <rPr>
            <sz val="11"/>
            <color theme="1"/>
            <rFont val="Calibri"/>
            <family val="2"/>
            <scheme val="minor"/>
          </rPr>
          <t>Base period: 2024</t>
        </r>
      </text>
    </comment>
    <comment ref="J44" authorId="0" shapeId="0" xr:uid="{11125C09-9A4E-4B96-B5F7-31B9EB0CFB4D}">
      <text>
        <r>
          <rPr>
            <sz val="11"/>
            <color theme="1"/>
            <rFont val="Calibri"/>
            <family val="2"/>
            <scheme val="minor"/>
          </rPr>
          <t>Base period: 2024</t>
        </r>
      </text>
    </comment>
    <comment ref="L44" authorId="0" shapeId="0" xr:uid="{9BA4B6EF-B56A-4DE9-B26F-6FE5751E8D08}">
      <text>
        <r>
          <rPr>
            <sz val="11"/>
            <color theme="1"/>
            <rFont val="Calibri"/>
            <family val="2"/>
            <scheme val="minor"/>
          </rPr>
          <t>Base period: 2024</t>
        </r>
      </text>
    </comment>
    <comment ref="M44" authorId="0" shapeId="0" xr:uid="{43BCCA0B-D227-480A-855E-5C52ABBF0F73}">
      <text>
        <r>
          <rPr>
            <sz val="11"/>
            <color theme="1"/>
            <rFont val="Calibri"/>
            <family val="2"/>
            <scheme val="minor"/>
          </rPr>
          <t>Base period: 2024</t>
        </r>
      </text>
    </comment>
    <comment ref="P44" authorId="0" shapeId="0" xr:uid="{982822D6-7938-44B7-8627-DA3BA067AAA1}">
      <text>
        <r>
          <rPr>
            <sz val="11"/>
            <color theme="1"/>
            <rFont val="Calibri"/>
            <family val="2"/>
            <scheme val="minor"/>
          </rPr>
          <t>Base period: 2024</t>
        </r>
      </text>
    </comment>
    <comment ref="S44" authorId="0" shapeId="0" xr:uid="{2580E85F-23E0-4BC1-9676-8CADB953D614}">
      <text>
        <r>
          <rPr>
            <sz val="11"/>
            <color theme="1"/>
            <rFont val="Calibri"/>
            <family val="2"/>
            <scheme val="minor"/>
          </rPr>
          <t>Base period: 2024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xlsx-populate</author>
  </authors>
  <commentList>
    <comment ref="D9" authorId="0" shapeId="0" xr:uid="{89DF284E-73B8-44F2-BA2A-41B65BBF3AEA}">
      <text>
        <r>
          <rPr>
            <sz val="11"/>
            <color theme="1"/>
            <rFont val="Calibri"/>
            <family val="2"/>
            <scheme val="minor"/>
          </rPr>
          <t>Base period: 2024</t>
        </r>
      </text>
    </comment>
    <comment ref="E9" authorId="0" shapeId="0" xr:uid="{4B3C0869-4266-4449-B6B7-C7492C18C199}">
      <text>
        <r>
          <rPr>
            <sz val="11"/>
            <color theme="1"/>
            <rFont val="Calibri"/>
            <family val="2"/>
            <scheme val="minor"/>
          </rPr>
          <t>Base period: 2024</t>
        </r>
      </text>
    </comment>
    <comment ref="F9" authorId="0" shapeId="0" xr:uid="{E4879B89-2F69-4AAE-9A71-10157F9A3982}">
      <text>
        <r>
          <rPr>
            <sz val="11"/>
            <color theme="1"/>
            <rFont val="Calibri"/>
            <family val="2"/>
            <scheme val="minor"/>
          </rPr>
          <t>Base period: 2024</t>
        </r>
      </text>
    </comment>
    <comment ref="G9" authorId="0" shapeId="0" xr:uid="{CED5D6F0-9EC1-44E6-AE76-0D8109C9DD85}">
      <text>
        <r>
          <rPr>
            <sz val="11"/>
            <color theme="1"/>
            <rFont val="Calibri"/>
            <family val="2"/>
            <scheme val="minor"/>
          </rPr>
          <t>Base period: 2024</t>
        </r>
      </text>
    </comment>
    <comment ref="H9" authorId="0" shapeId="0" xr:uid="{D1E35AC2-44E3-4E9D-A35F-27C06D04C326}">
      <text>
        <r>
          <rPr>
            <sz val="11"/>
            <color theme="1"/>
            <rFont val="Calibri"/>
            <family val="2"/>
            <scheme val="minor"/>
          </rPr>
          <t>Base period: 2024</t>
        </r>
      </text>
    </comment>
    <comment ref="I9" authorId="0" shapeId="0" xr:uid="{4B27C497-360F-4A64-AE51-2736DA6FDC7A}">
      <text>
        <r>
          <rPr>
            <sz val="11"/>
            <color theme="1"/>
            <rFont val="Calibri"/>
            <family val="2"/>
            <scheme val="minor"/>
          </rPr>
          <t>Base period: 2024</t>
        </r>
      </text>
    </comment>
    <comment ref="J9" authorId="0" shapeId="0" xr:uid="{6C11C13B-173D-4A7B-9DE8-F6D7017BAE7C}">
      <text>
        <r>
          <rPr>
            <sz val="11"/>
            <color theme="1"/>
            <rFont val="Calibri"/>
            <family val="2"/>
            <scheme val="minor"/>
          </rPr>
          <t>Base period: 2024</t>
        </r>
      </text>
    </comment>
    <comment ref="K9" authorId="0" shapeId="0" xr:uid="{F2AC3D52-BDBE-4E1A-9B0D-F8036BDD4A14}">
      <text>
        <r>
          <rPr>
            <sz val="11"/>
            <color theme="1"/>
            <rFont val="Calibri"/>
            <family val="2"/>
            <scheme val="minor"/>
          </rPr>
          <t>Base period: 2024</t>
        </r>
      </text>
    </comment>
    <comment ref="L9" authorId="0" shapeId="0" xr:uid="{D07D1EDE-0615-48DE-92F4-122D3004466B}">
      <text>
        <r>
          <rPr>
            <sz val="11"/>
            <color theme="1"/>
            <rFont val="Calibri"/>
            <family val="2"/>
            <scheme val="minor"/>
          </rPr>
          <t>Base period: 2024</t>
        </r>
      </text>
    </comment>
    <comment ref="R9" authorId="0" shapeId="0" xr:uid="{86F1E2C2-817C-4C7F-B914-6049C123779F}">
      <text>
        <r>
          <rPr>
            <sz val="11"/>
            <color theme="1"/>
            <rFont val="Calibri"/>
            <family val="2"/>
            <scheme val="minor"/>
          </rPr>
          <t>Base period: 2024</t>
        </r>
      </text>
    </comment>
    <comment ref="S9" authorId="0" shapeId="0" xr:uid="{7F34EB1C-8AC7-4D1D-84C5-4012F036FF3B}">
      <text>
        <r>
          <rPr>
            <sz val="11"/>
            <color theme="1"/>
            <rFont val="Calibri"/>
            <family val="2"/>
            <scheme val="minor"/>
          </rPr>
          <t>Base period: 2024</t>
        </r>
      </text>
    </comment>
    <comment ref="T9" authorId="0" shapeId="0" xr:uid="{7EC94900-2AC6-4066-82BB-571C3BB5DBAA}">
      <text>
        <r>
          <rPr>
            <sz val="11"/>
            <color theme="1"/>
            <rFont val="Calibri"/>
            <family val="2"/>
            <scheme val="minor"/>
          </rPr>
          <t>Base period: 2024</t>
        </r>
      </text>
    </comment>
    <comment ref="U9" authorId="0" shapeId="0" xr:uid="{3F93C8F1-4638-4A8F-9CC7-962B11B72BDC}">
      <text>
        <r>
          <rPr>
            <sz val="11"/>
            <color theme="1"/>
            <rFont val="Calibri"/>
            <family val="2"/>
            <scheme val="minor"/>
          </rPr>
          <t>Base period: 2024</t>
        </r>
      </text>
    </comment>
    <comment ref="Z9" authorId="0" shapeId="0" xr:uid="{9D3E537A-82AE-4FD2-B35E-1898ABB4E99A}">
      <text>
        <r>
          <rPr>
            <sz val="11"/>
            <color theme="1"/>
            <rFont val="Calibri"/>
            <family val="2"/>
            <scheme val="minor"/>
          </rPr>
          <t>Base period: 2024</t>
        </r>
      </text>
    </comment>
    <comment ref="AA9" authorId="0" shapeId="0" xr:uid="{3D183FF8-0E5A-49AE-B124-E012FE85B467}">
      <text>
        <r>
          <rPr>
            <sz val="11"/>
            <color theme="1"/>
            <rFont val="Calibri"/>
            <family val="2"/>
            <scheme val="minor"/>
          </rPr>
          <t>Base period: 2024</t>
        </r>
      </text>
    </comment>
    <comment ref="D10" authorId="0" shapeId="0" xr:uid="{661D3FDF-700D-4186-B5E4-065F79961764}">
      <text>
        <r>
          <rPr>
            <sz val="11"/>
            <color theme="1"/>
            <rFont val="Calibri"/>
            <family val="2"/>
            <scheme val="minor"/>
          </rPr>
          <t>Base period: 2024</t>
        </r>
      </text>
    </comment>
    <comment ref="E10" authorId="0" shapeId="0" xr:uid="{95F47209-8BE5-462F-A6E5-5BC62516236A}">
      <text>
        <r>
          <rPr>
            <sz val="11"/>
            <color theme="1"/>
            <rFont val="Calibri"/>
            <family val="2"/>
            <scheme val="minor"/>
          </rPr>
          <t>Base period: 2024</t>
        </r>
      </text>
    </comment>
    <comment ref="F10" authorId="0" shapeId="0" xr:uid="{01665FD4-CE1C-4712-992C-F30AC8567719}">
      <text>
        <r>
          <rPr>
            <sz val="11"/>
            <color theme="1"/>
            <rFont val="Calibri"/>
            <family val="2"/>
            <scheme val="minor"/>
          </rPr>
          <t>Base period: 2024</t>
        </r>
      </text>
    </comment>
    <comment ref="G10" authorId="0" shapeId="0" xr:uid="{8D8D47E4-2BAD-4803-B5C0-9900E2FC58E0}">
      <text>
        <r>
          <rPr>
            <sz val="11"/>
            <color theme="1"/>
            <rFont val="Calibri"/>
            <family val="2"/>
            <scheme val="minor"/>
          </rPr>
          <t>Base period: 2024</t>
        </r>
      </text>
    </comment>
    <comment ref="H10" authorId="0" shapeId="0" xr:uid="{7EEA735A-9060-47A4-9C90-BC7084320FC8}">
      <text>
        <r>
          <rPr>
            <sz val="11"/>
            <color theme="1"/>
            <rFont val="Calibri"/>
            <family val="2"/>
            <scheme val="minor"/>
          </rPr>
          <t>Base period: 2024</t>
        </r>
      </text>
    </comment>
    <comment ref="I10" authorId="0" shapeId="0" xr:uid="{7E390554-AB41-4D6B-B1BE-733B4E028D00}">
      <text>
        <r>
          <rPr>
            <sz val="11"/>
            <color theme="1"/>
            <rFont val="Calibri"/>
            <family val="2"/>
            <scheme val="minor"/>
          </rPr>
          <t>Base period: 2024</t>
        </r>
      </text>
    </comment>
    <comment ref="J10" authorId="0" shapeId="0" xr:uid="{595CFC10-45E3-4959-B190-43876DD7B831}">
      <text>
        <r>
          <rPr>
            <sz val="11"/>
            <color theme="1"/>
            <rFont val="Calibri"/>
            <family val="2"/>
            <scheme val="minor"/>
          </rPr>
          <t>Base period: 2024</t>
        </r>
      </text>
    </comment>
    <comment ref="K10" authorId="0" shapeId="0" xr:uid="{B346B21A-D990-436C-995B-F01B89D1AA03}">
      <text>
        <r>
          <rPr>
            <sz val="11"/>
            <color theme="1"/>
            <rFont val="Calibri"/>
            <family val="2"/>
            <scheme val="minor"/>
          </rPr>
          <t>Base period: 2024</t>
        </r>
      </text>
    </comment>
    <comment ref="L10" authorId="0" shapeId="0" xr:uid="{367E3C27-FEA9-4A35-9043-47A10724AD69}">
      <text>
        <r>
          <rPr>
            <sz val="11"/>
            <color theme="1"/>
            <rFont val="Calibri"/>
            <family val="2"/>
            <scheme val="minor"/>
          </rPr>
          <t>Base period: 2024</t>
        </r>
      </text>
    </comment>
    <comment ref="M10" authorId="0" shapeId="0" xr:uid="{A922CCAA-0DB4-45D2-AC41-21496541A979}">
      <text>
        <r>
          <rPr>
            <sz val="11"/>
            <color theme="1"/>
            <rFont val="Calibri"/>
            <family val="2"/>
            <scheme val="minor"/>
          </rPr>
          <t>Base period: 2024</t>
        </r>
      </text>
    </comment>
    <comment ref="O10" authorId="0" shapeId="0" xr:uid="{E10C7A7C-94EA-4B39-ADEB-1C5611D6788C}">
      <text>
        <r>
          <rPr>
            <sz val="11"/>
            <color theme="1"/>
            <rFont val="Calibri"/>
            <family val="2"/>
            <scheme val="minor"/>
          </rPr>
          <t>Base period: 2024</t>
        </r>
      </text>
    </comment>
    <comment ref="P10" authorId="0" shapeId="0" xr:uid="{E92FE491-3081-406E-BA3C-88488844CB37}">
      <text>
        <r>
          <rPr>
            <sz val="11"/>
            <color theme="1"/>
            <rFont val="Calibri"/>
            <family val="2"/>
            <scheme val="minor"/>
          </rPr>
          <t>Base period: 2024</t>
        </r>
      </text>
    </comment>
    <comment ref="R10" authorId="0" shapeId="0" xr:uid="{C54535EB-450C-49CC-AE9C-D9A45329F64A}">
      <text>
        <r>
          <rPr>
            <sz val="11"/>
            <color theme="1"/>
            <rFont val="Calibri"/>
            <family val="2"/>
            <scheme val="minor"/>
          </rPr>
          <t>Base period: 2024</t>
        </r>
      </text>
    </comment>
    <comment ref="S10" authorId="0" shapeId="0" xr:uid="{CB90D6F5-2CA6-4B45-A35F-2DF6413A7E9A}">
      <text>
        <r>
          <rPr>
            <sz val="11"/>
            <color theme="1"/>
            <rFont val="Calibri"/>
            <family val="2"/>
            <scheme val="minor"/>
          </rPr>
          <t>Base period: 2024</t>
        </r>
      </text>
    </comment>
    <comment ref="T10" authorId="0" shapeId="0" xr:uid="{6144FF16-469C-46AF-9870-B04E1542EDBF}">
      <text>
        <r>
          <rPr>
            <sz val="11"/>
            <color theme="1"/>
            <rFont val="Calibri"/>
            <family val="2"/>
            <scheme val="minor"/>
          </rPr>
          <t>Base period: 2024</t>
        </r>
      </text>
    </comment>
    <comment ref="U10" authorId="0" shapeId="0" xr:uid="{11478450-DB25-4AAC-9425-E1AD2A3CF7D4}">
      <text>
        <r>
          <rPr>
            <sz val="11"/>
            <color theme="1"/>
            <rFont val="Calibri"/>
            <family val="2"/>
            <scheme val="minor"/>
          </rPr>
          <t>Base period: 2024</t>
        </r>
      </text>
    </comment>
    <comment ref="V10" authorId="0" shapeId="0" xr:uid="{38879A0D-C209-4DF6-BD31-181543763265}">
      <text>
        <r>
          <rPr>
            <sz val="11"/>
            <color theme="1"/>
            <rFont val="Calibri"/>
            <family val="2"/>
            <scheme val="minor"/>
          </rPr>
          <t>Base period: 2024</t>
        </r>
      </text>
    </comment>
    <comment ref="W10" authorId="0" shapeId="0" xr:uid="{44960A20-6626-4746-80BF-8E4EDABFDB8A}">
      <text>
        <r>
          <rPr>
            <sz val="11"/>
            <color theme="1"/>
            <rFont val="Calibri"/>
            <family val="2"/>
            <scheme val="minor"/>
          </rPr>
          <t>Base period: 2024</t>
        </r>
      </text>
    </comment>
    <comment ref="X10" authorId="0" shapeId="0" xr:uid="{0FEDE64A-0337-49E2-B600-09CB0A1F903D}">
      <text>
        <r>
          <rPr>
            <sz val="11"/>
            <color theme="1"/>
            <rFont val="Calibri"/>
            <family val="2"/>
            <scheme val="minor"/>
          </rPr>
          <t>Base period: 2024</t>
        </r>
      </text>
    </comment>
    <comment ref="Y10" authorId="0" shapeId="0" xr:uid="{E0B328F2-2852-482A-A0C5-5FD0D2CE250C}">
      <text>
        <r>
          <rPr>
            <sz val="11"/>
            <color theme="1"/>
            <rFont val="Calibri"/>
            <family val="2"/>
            <scheme val="minor"/>
          </rPr>
          <t>Base period: 2024</t>
        </r>
      </text>
    </comment>
    <comment ref="Z10" authorId="0" shapeId="0" xr:uid="{5ED3F463-B114-4BC4-AFE6-5C1AF5825634}">
      <text>
        <r>
          <rPr>
            <sz val="11"/>
            <color theme="1"/>
            <rFont val="Calibri"/>
            <family val="2"/>
            <scheme val="minor"/>
          </rPr>
          <t>Base period: 2024</t>
        </r>
      </text>
    </comment>
    <comment ref="AA10" authorId="0" shapeId="0" xr:uid="{FA5C27DC-5054-4CBC-A907-A616BE9E3A43}">
      <text>
        <r>
          <rPr>
            <sz val="11"/>
            <color theme="1"/>
            <rFont val="Calibri"/>
            <family val="2"/>
            <scheme val="minor"/>
          </rPr>
          <t>Base period: 2024</t>
        </r>
      </text>
    </comment>
    <comment ref="D11" authorId="0" shapeId="0" xr:uid="{C07D5661-BB68-4319-957A-7A90E732FB76}">
      <text>
        <r>
          <rPr>
            <sz val="11"/>
            <color theme="1"/>
            <rFont val="Calibri"/>
            <family val="2"/>
            <scheme val="minor"/>
          </rPr>
          <t>Base period: 2024</t>
        </r>
      </text>
    </comment>
    <comment ref="E11" authorId="0" shapeId="0" xr:uid="{899FE4DA-44A8-4194-AB23-B9C37736D497}">
      <text>
        <r>
          <rPr>
            <sz val="11"/>
            <color theme="1"/>
            <rFont val="Calibri"/>
            <family val="2"/>
            <scheme val="minor"/>
          </rPr>
          <t>Base period: 2024</t>
        </r>
      </text>
    </comment>
    <comment ref="F11" authorId="0" shapeId="0" xr:uid="{2CB97233-6E0B-46FB-B27D-F4916E38990A}">
      <text>
        <r>
          <rPr>
            <sz val="11"/>
            <color theme="1"/>
            <rFont val="Calibri"/>
            <family val="2"/>
            <scheme val="minor"/>
          </rPr>
          <t>Base period: 2024</t>
        </r>
      </text>
    </comment>
    <comment ref="G11" authorId="0" shapeId="0" xr:uid="{833F5F63-06F5-4FED-A755-A7AC381F6F10}">
      <text>
        <r>
          <rPr>
            <sz val="11"/>
            <color theme="1"/>
            <rFont val="Calibri"/>
            <family val="2"/>
            <scheme val="minor"/>
          </rPr>
          <t>Base period: 2024</t>
        </r>
      </text>
    </comment>
    <comment ref="H11" authorId="0" shapeId="0" xr:uid="{337E3D3A-1C91-493D-81CF-AFD2F2D8C210}">
      <text>
        <r>
          <rPr>
            <sz val="11"/>
            <color theme="1"/>
            <rFont val="Calibri"/>
            <family val="2"/>
            <scheme val="minor"/>
          </rPr>
          <t>Base period: 2024</t>
        </r>
      </text>
    </comment>
    <comment ref="I11" authorId="0" shapeId="0" xr:uid="{D0D4CB16-D975-4E03-80B1-9A4A7F88233D}">
      <text>
        <r>
          <rPr>
            <sz val="11"/>
            <color theme="1"/>
            <rFont val="Calibri"/>
            <family val="2"/>
            <scheme val="minor"/>
          </rPr>
          <t>Base period: 2024</t>
        </r>
      </text>
    </comment>
    <comment ref="J11" authorId="0" shapeId="0" xr:uid="{37BAA060-B86D-4C75-A6F5-2806F1CF03B0}">
      <text>
        <r>
          <rPr>
            <sz val="11"/>
            <color theme="1"/>
            <rFont val="Calibri"/>
            <family val="2"/>
            <scheme val="minor"/>
          </rPr>
          <t>Base period: 2024</t>
        </r>
      </text>
    </comment>
    <comment ref="K11" authorId="0" shapeId="0" xr:uid="{FB29369E-D356-43E6-8DE5-A91E014826E3}">
      <text>
        <r>
          <rPr>
            <sz val="11"/>
            <color theme="1"/>
            <rFont val="Calibri"/>
            <family val="2"/>
            <scheme val="minor"/>
          </rPr>
          <t>Base period: 2024</t>
        </r>
      </text>
    </comment>
    <comment ref="L11" authorId="0" shapeId="0" xr:uid="{EAC7AB2D-BBEB-472B-977A-F52A74BEFE3F}">
      <text>
        <r>
          <rPr>
            <sz val="11"/>
            <color theme="1"/>
            <rFont val="Calibri"/>
            <family val="2"/>
            <scheme val="minor"/>
          </rPr>
          <t>Base period: 2024</t>
        </r>
      </text>
    </comment>
    <comment ref="R11" authorId="0" shapeId="0" xr:uid="{BDAD3E00-0E7C-4ADE-8DA8-C51275A63074}">
      <text>
        <r>
          <rPr>
            <sz val="11"/>
            <color theme="1"/>
            <rFont val="Calibri"/>
            <family val="2"/>
            <scheme val="minor"/>
          </rPr>
          <t>Base period: 2024</t>
        </r>
      </text>
    </comment>
    <comment ref="S11" authorId="0" shapeId="0" xr:uid="{6DFD9B20-EDC6-4CAD-9DE8-5628D71FC0B2}">
      <text>
        <r>
          <rPr>
            <sz val="11"/>
            <color theme="1"/>
            <rFont val="Calibri"/>
            <family val="2"/>
            <scheme val="minor"/>
          </rPr>
          <t>Base period: 2024</t>
        </r>
      </text>
    </comment>
    <comment ref="T11" authorId="0" shapeId="0" xr:uid="{9840CD85-CB8F-4E3F-A999-F545F072274E}">
      <text>
        <r>
          <rPr>
            <sz val="11"/>
            <color theme="1"/>
            <rFont val="Calibri"/>
            <family val="2"/>
            <scheme val="minor"/>
          </rPr>
          <t>Base period: 2024</t>
        </r>
      </text>
    </comment>
    <comment ref="U11" authorId="0" shapeId="0" xr:uid="{FC44F942-90C0-4B78-B893-A83E46DC36E6}">
      <text>
        <r>
          <rPr>
            <sz val="11"/>
            <color theme="1"/>
            <rFont val="Calibri"/>
            <family val="2"/>
            <scheme val="minor"/>
          </rPr>
          <t>Base period: 2024</t>
        </r>
      </text>
    </comment>
    <comment ref="V11" authorId="0" shapeId="0" xr:uid="{0551FB37-927F-43A5-96B2-931E85496328}">
      <text>
        <r>
          <rPr>
            <sz val="11"/>
            <color theme="1"/>
            <rFont val="Calibri"/>
            <family val="2"/>
            <scheme val="minor"/>
          </rPr>
          <t>Base period: 2024</t>
        </r>
      </text>
    </comment>
    <comment ref="W11" authorId="0" shapeId="0" xr:uid="{8BAFB57F-16B8-479C-B24B-3AFF1AABD521}">
      <text>
        <r>
          <rPr>
            <sz val="11"/>
            <color theme="1"/>
            <rFont val="Calibri"/>
            <family val="2"/>
            <scheme val="minor"/>
          </rPr>
          <t>Base period: 2024</t>
        </r>
      </text>
    </comment>
    <comment ref="X11" authorId="0" shapeId="0" xr:uid="{387B2E97-7051-4A09-AC37-DBCABF5F826C}">
      <text>
        <r>
          <rPr>
            <sz val="11"/>
            <color theme="1"/>
            <rFont val="Calibri"/>
            <family val="2"/>
            <scheme val="minor"/>
          </rPr>
          <t>Base period: 2024</t>
        </r>
      </text>
    </comment>
    <comment ref="Y11" authorId="0" shapeId="0" xr:uid="{F484E930-961A-4562-B27D-377129BBF760}">
      <text>
        <r>
          <rPr>
            <sz val="11"/>
            <color theme="1"/>
            <rFont val="Calibri"/>
            <family val="2"/>
            <scheme val="minor"/>
          </rPr>
          <t>Base period: 2024</t>
        </r>
      </text>
    </comment>
    <comment ref="Z11" authorId="0" shapeId="0" xr:uid="{BCBAE026-3EF1-4F75-A7BE-42AC25A37691}">
      <text>
        <r>
          <rPr>
            <sz val="11"/>
            <color theme="1"/>
            <rFont val="Calibri"/>
            <family val="2"/>
            <scheme val="minor"/>
          </rPr>
          <t>Base period: 2024</t>
        </r>
      </text>
    </comment>
    <comment ref="AA11" authorId="0" shapeId="0" xr:uid="{4A0F1A5F-6C3C-4490-B060-B9E0ACF770CA}">
      <text>
        <r>
          <rPr>
            <sz val="11"/>
            <color theme="1"/>
            <rFont val="Calibri"/>
            <family val="2"/>
            <scheme val="minor"/>
          </rPr>
          <t>Base period: 2024</t>
        </r>
      </text>
    </comment>
    <comment ref="D12" authorId="0" shapeId="0" xr:uid="{AE8CE9CD-2EE8-466A-AF98-FEE3179D3525}">
      <text>
        <r>
          <rPr>
            <sz val="11"/>
            <color theme="1"/>
            <rFont val="Calibri"/>
            <family val="2"/>
            <scheme val="minor"/>
          </rPr>
          <t>Base period: 2024</t>
        </r>
      </text>
    </comment>
    <comment ref="E12" authorId="0" shapeId="0" xr:uid="{1B879606-E24A-433F-9AD4-B03D0EBD1EB4}">
      <text>
        <r>
          <rPr>
            <sz val="11"/>
            <color theme="1"/>
            <rFont val="Calibri"/>
            <family val="2"/>
            <scheme val="minor"/>
          </rPr>
          <t>Base period: 2024</t>
        </r>
      </text>
    </comment>
    <comment ref="F12" authorId="0" shapeId="0" xr:uid="{5353ED4F-533B-45FF-BD1E-6C6EA0E4A7F4}">
      <text>
        <r>
          <rPr>
            <sz val="11"/>
            <color theme="1"/>
            <rFont val="Calibri"/>
            <family val="2"/>
            <scheme val="minor"/>
          </rPr>
          <t>Base period: 2024</t>
        </r>
      </text>
    </comment>
    <comment ref="G12" authorId="0" shapeId="0" xr:uid="{F6B53BDF-1819-43EB-8A1B-4FB3A5EF5B7E}">
      <text>
        <r>
          <rPr>
            <sz val="11"/>
            <color theme="1"/>
            <rFont val="Calibri"/>
            <family val="2"/>
            <scheme val="minor"/>
          </rPr>
          <t>Base period: 2024</t>
        </r>
      </text>
    </comment>
    <comment ref="H12" authorId="0" shapeId="0" xr:uid="{EAE946E7-F6A8-4E89-9340-874336CAA070}">
      <text>
        <r>
          <rPr>
            <sz val="11"/>
            <color theme="1"/>
            <rFont val="Calibri"/>
            <family val="2"/>
            <scheme val="minor"/>
          </rPr>
          <t>Base period: 2024</t>
        </r>
      </text>
    </comment>
    <comment ref="I12" authorId="0" shapeId="0" xr:uid="{37F3E55C-9536-41DC-940B-3E87E1E757E5}">
      <text>
        <r>
          <rPr>
            <sz val="11"/>
            <color theme="1"/>
            <rFont val="Calibri"/>
            <family val="2"/>
            <scheme val="minor"/>
          </rPr>
          <t>Base period: 2024</t>
        </r>
      </text>
    </comment>
    <comment ref="J12" authorId="0" shapeId="0" xr:uid="{5EBDDDE5-D059-493B-95CA-30DFE746971D}">
      <text>
        <r>
          <rPr>
            <sz val="11"/>
            <color theme="1"/>
            <rFont val="Calibri"/>
            <family val="2"/>
            <scheme val="minor"/>
          </rPr>
          <t>Base period: 2024</t>
        </r>
      </text>
    </comment>
    <comment ref="K12" authorId="0" shapeId="0" xr:uid="{8C436B3D-A852-4ABC-BE06-1BF34BB28D0A}">
      <text>
        <r>
          <rPr>
            <sz val="11"/>
            <color theme="1"/>
            <rFont val="Calibri"/>
            <family val="2"/>
            <scheme val="minor"/>
          </rPr>
          <t>Base period: 2024</t>
        </r>
      </text>
    </comment>
    <comment ref="L12" authorId="0" shapeId="0" xr:uid="{E89DBA9B-81B2-4943-BCC6-50A890595705}">
      <text>
        <r>
          <rPr>
            <sz val="11"/>
            <color theme="1"/>
            <rFont val="Calibri"/>
            <family val="2"/>
            <scheme val="minor"/>
          </rPr>
          <t>Base period: 2024</t>
        </r>
      </text>
    </comment>
    <comment ref="R12" authorId="0" shapeId="0" xr:uid="{BACA6CB0-F4BC-4435-AABF-124A83DCBC93}">
      <text>
        <r>
          <rPr>
            <sz val="11"/>
            <color theme="1"/>
            <rFont val="Calibri"/>
            <family val="2"/>
            <scheme val="minor"/>
          </rPr>
          <t>Base period: 2024</t>
        </r>
      </text>
    </comment>
    <comment ref="S12" authorId="0" shapeId="0" xr:uid="{5BBF16A0-CA3F-45CE-ADB3-F86946FB9032}">
      <text>
        <r>
          <rPr>
            <sz val="11"/>
            <color theme="1"/>
            <rFont val="Calibri"/>
            <family val="2"/>
            <scheme val="minor"/>
          </rPr>
          <t>Base period: 2024</t>
        </r>
      </text>
    </comment>
    <comment ref="T12" authorId="0" shapeId="0" xr:uid="{8B360055-4941-419E-B5DB-7626CF8C4C11}">
      <text>
        <r>
          <rPr>
            <sz val="11"/>
            <color theme="1"/>
            <rFont val="Calibri"/>
            <family val="2"/>
            <scheme val="minor"/>
          </rPr>
          <t>Base period: 2024</t>
        </r>
      </text>
    </comment>
    <comment ref="U12" authorId="0" shapeId="0" xr:uid="{30F0E8DC-32CE-4C08-9276-7CB48DA099EA}">
      <text>
        <r>
          <rPr>
            <sz val="11"/>
            <color theme="1"/>
            <rFont val="Calibri"/>
            <family val="2"/>
            <scheme val="minor"/>
          </rPr>
          <t>Base period: 2024</t>
        </r>
      </text>
    </comment>
    <comment ref="V12" authorId="0" shapeId="0" xr:uid="{27736F89-629B-41FB-AA2F-47EA3ACC668F}">
      <text>
        <r>
          <rPr>
            <sz val="11"/>
            <color theme="1"/>
            <rFont val="Calibri"/>
            <family val="2"/>
            <scheme val="minor"/>
          </rPr>
          <t>Base period: 2024</t>
        </r>
      </text>
    </comment>
    <comment ref="W12" authorId="0" shapeId="0" xr:uid="{629EC37B-10F6-4777-8ADF-1FF11BA8CD5A}">
      <text>
        <r>
          <rPr>
            <sz val="11"/>
            <color theme="1"/>
            <rFont val="Calibri"/>
            <family val="2"/>
            <scheme val="minor"/>
          </rPr>
          <t>Base period: 2024</t>
        </r>
      </text>
    </comment>
    <comment ref="X12" authorId="0" shapeId="0" xr:uid="{37576F7A-AB1A-4898-89FA-2D94C8408E91}">
      <text>
        <r>
          <rPr>
            <sz val="11"/>
            <color theme="1"/>
            <rFont val="Calibri"/>
            <family val="2"/>
            <scheme val="minor"/>
          </rPr>
          <t>Base period: 2024</t>
        </r>
      </text>
    </comment>
    <comment ref="Y12" authorId="0" shapeId="0" xr:uid="{57E0ED68-5B80-4682-8C90-8CF2DC258345}">
      <text>
        <r>
          <rPr>
            <sz val="11"/>
            <color theme="1"/>
            <rFont val="Calibri"/>
            <family val="2"/>
            <scheme val="minor"/>
          </rPr>
          <t>Base period: 2024</t>
        </r>
      </text>
    </comment>
    <comment ref="Z12" authorId="0" shapeId="0" xr:uid="{210AF238-B5AC-47E4-9A3E-04A544AFC772}">
      <text>
        <r>
          <rPr>
            <sz val="11"/>
            <color theme="1"/>
            <rFont val="Calibri"/>
            <family val="2"/>
            <scheme val="minor"/>
          </rPr>
          <t>Base period: 2024</t>
        </r>
      </text>
    </comment>
    <comment ref="AA12" authorId="0" shapeId="0" xr:uid="{FB8CC71E-9F49-443A-A3DF-757D99025A5A}">
      <text>
        <r>
          <rPr>
            <sz val="11"/>
            <color theme="1"/>
            <rFont val="Calibri"/>
            <family val="2"/>
            <scheme val="minor"/>
          </rPr>
          <t>Base period: 2024</t>
        </r>
      </text>
    </comment>
    <comment ref="D13" authorId="0" shapeId="0" xr:uid="{3216758F-8556-4280-9DD4-0AAD906E8FC1}">
      <text>
        <r>
          <rPr>
            <sz val="11"/>
            <color theme="1"/>
            <rFont val="Calibri"/>
            <family val="2"/>
            <scheme val="minor"/>
          </rPr>
          <t>Base period: 2024</t>
        </r>
      </text>
    </comment>
    <comment ref="E13" authorId="0" shapeId="0" xr:uid="{23A02FC6-6C73-47DD-94BA-429A45FE9D3D}">
      <text>
        <r>
          <rPr>
            <sz val="11"/>
            <color theme="1"/>
            <rFont val="Calibri"/>
            <family val="2"/>
            <scheme val="minor"/>
          </rPr>
          <t>Base period: 2024</t>
        </r>
      </text>
    </comment>
    <comment ref="F13" authorId="0" shapeId="0" xr:uid="{11FB1B48-D863-464F-83D5-6804F9FFD059}">
      <text>
        <r>
          <rPr>
            <sz val="11"/>
            <color theme="1"/>
            <rFont val="Calibri"/>
            <family val="2"/>
            <scheme val="minor"/>
          </rPr>
          <t>Base period: 2024</t>
        </r>
      </text>
    </comment>
    <comment ref="G13" authorId="0" shapeId="0" xr:uid="{6746C262-DB21-44D5-80F6-0BA47A5B887A}">
      <text>
        <r>
          <rPr>
            <sz val="11"/>
            <color theme="1"/>
            <rFont val="Calibri"/>
            <family val="2"/>
            <scheme val="minor"/>
          </rPr>
          <t>Base period: 2024</t>
        </r>
      </text>
    </comment>
    <comment ref="H13" authorId="0" shapeId="0" xr:uid="{F6979655-3105-4C85-8C9E-716CD2C66A2D}">
      <text>
        <r>
          <rPr>
            <sz val="11"/>
            <color theme="1"/>
            <rFont val="Calibri"/>
            <family val="2"/>
            <scheme val="minor"/>
          </rPr>
          <t>Base period: 2024</t>
        </r>
      </text>
    </comment>
    <comment ref="I13" authorId="0" shapeId="0" xr:uid="{A3E1AE60-05FD-43CE-BD72-30BCDEC2D85D}">
      <text>
        <r>
          <rPr>
            <sz val="11"/>
            <color theme="1"/>
            <rFont val="Calibri"/>
            <family val="2"/>
            <scheme val="minor"/>
          </rPr>
          <t>Base period: 2024</t>
        </r>
      </text>
    </comment>
    <comment ref="J13" authorId="0" shapeId="0" xr:uid="{CE89DFF6-D59E-4FE4-ABE1-0A392B13D439}">
      <text>
        <r>
          <rPr>
            <sz val="11"/>
            <color theme="1"/>
            <rFont val="Calibri"/>
            <family val="2"/>
            <scheme val="minor"/>
          </rPr>
          <t>Base period: 2024</t>
        </r>
      </text>
    </comment>
    <comment ref="K13" authorId="0" shapeId="0" xr:uid="{B85243B0-2E95-47E9-BF98-28A0093B8A45}">
      <text>
        <r>
          <rPr>
            <sz val="11"/>
            <color theme="1"/>
            <rFont val="Calibri"/>
            <family val="2"/>
            <scheme val="minor"/>
          </rPr>
          <t>Base period: 2024</t>
        </r>
      </text>
    </comment>
    <comment ref="L13" authorId="0" shapeId="0" xr:uid="{606189D0-29A6-4982-912F-433C31FC293C}">
      <text>
        <r>
          <rPr>
            <sz val="11"/>
            <color theme="1"/>
            <rFont val="Calibri"/>
            <family val="2"/>
            <scheme val="minor"/>
          </rPr>
          <t>Base period: 2024</t>
        </r>
      </text>
    </comment>
    <comment ref="R13" authorId="0" shapeId="0" xr:uid="{22BCCF02-971C-44CF-91E9-AA5A5A704D65}">
      <text>
        <r>
          <rPr>
            <sz val="11"/>
            <color theme="1"/>
            <rFont val="Calibri"/>
            <family val="2"/>
            <scheme val="minor"/>
          </rPr>
          <t>Base period: 2024</t>
        </r>
      </text>
    </comment>
    <comment ref="S13" authorId="0" shapeId="0" xr:uid="{2DB4EC95-2305-412F-9D86-CD54F990C9F5}">
      <text>
        <r>
          <rPr>
            <sz val="11"/>
            <color theme="1"/>
            <rFont val="Calibri"/>
            <family val="2"/>
            <scheme val="minor"/>
          </rPr>
          <t>Base period: 2024</t>
        </r>
      </text>
    </comment>
    <comment ref="T13" authorId="0" shapeId="0" xr:uid="{8D71AF7D-EB29-4826-96BC-B2C637B82B3C}">
      <text>
        <r>
          <rPr>
            <sz val="11"/>
            <color theme="1"/>
            <rFont val="Calibri"/>
            <family val="2"/>
            <scheme val="minor"/>
          </rPr>
          <t>Base period: 2024</t>
        </r>
      </text>
    </comment>
    <comment ref="U13" authorId="0" shapeId="0" xr:uid="{58C36A4A-4A49-4BF5-ABC2-6A85655D0544}">
      <text>
        <r>
          <rPr>
            <sz val="11"/>
            <color theme="1"/>
            <rFont val="Calibri"/>
            <family val="2"/>
            <scheme val="minor"/>
          </rPr>
          <t>Base period: 2024</t>
        </r>
      </text>
    </comment>
    <comment ref="V13" authorId="0" shapeId="0" xr:uid="{B05DF4C1-13EF-4BB0-A4D9-12A7505D0388}">
      <text>
        <r>
          <rPr>
            <sz val="11"/>
            <color theme="1"/>
            <rFont val="Calibri"/>
            <family val="2"/>
            <scheme val="minor"/>
          </rPr>
          <t>Base period: 2024</t>
        </r>
      </text>
    </comment>
    <comment ref="W13" authorId="0" shapeId="0" xr:uid="{C24E6CEC-E05B-483D-9C44-380FF0D0AE8A}">
      <text>
        <r>
          <rPr>
            <sz val="11"/>
            <color theme="1"/>
            <rFont val="Calibri"/>
            <family val="2"/>
            <scheme val="minor"/>
          </rPr>
          <t>Base period: 2024</t>
        </r>
      </text>
    </comment>
    <comment ref="X13" authorId="0" shapeId="0" xr:uid="{7E40EC65-EC5D-44A8-9C5D-053D599FF4E4}">
      <text>
        <r>
          <rPr>
            <sz val="11"/>
            <color theme="1"/>
            <rFont val="Calibri"/>
            <family val="2"/>
            <scheme val="minor"/>
          </rPr>
          <t>Base period: 2024</t>
        </r>
      </text>
    </comment>
    <comment ref="Y13" authorId="0" shapeId="0" xr:uid="{2D936E51-4447-44E5-916C-3D6D4ACC84FA}">
      <text>
        <r>
          <rPr>
            <sz val="11"/>
            <color theme="1"/>
            <rFont val="Calibri"/>
            <family val="2"/>
            <scheme val="minor"/>
          </rPr>
          <t>Base period: 2024</t>
        </r>
      </text>
    </comment>
    <comment ref="Z13" authorId="0" shapeId="0" xr:uid="{2479F51E-31D9-48CF-B0D5-63FE13B660BE}">
      <text>
        <r>
          <rPr>
            <sz val="11"/>
            <color theme="1"/>
            <rFont val="Calibri"/>
            <family val="2"/>
            <scheme val="minor"/>
          </rPr>
          <t>Base period: 2024</t>
        </r>
      </text>
    </comment>
    <comment ref="AA13" authorId="0" shapeId="0" xr:uid="{64C498AE-AEB9-446C-9E91-F8CAB5F4C1F7}">
      <text>
        <r>
          <rPr>
            <sz val="11"/>
            <color theme="1"/>
            <rFont val="Calibri"/>
            <family val="2"/>
            <scheme val="minor"/>
          </rPr>
          <t>Base period: 2024</t>
        </r>
      </text>
    </comment>
    <comment ref="D14" authorId="0" shapeId="0" xr:uid="{AF24B2F4-7E5C-403F-901A-572A9D0EA280}">
      <text>
        <r>
          <rPr>
            <sz val="11"/>
            <color theme="1"/>
            <rFont val="Calibri"/>
            <family val="2"/>
            <scheme val="minor"/>
          </rPr>
          <t>Base period: 2024</t>
        </r>
      </text>
    </comment>
    <comment ref="E14" authorId="0" shapeId="0" xr:uid="{791B29FE-9FD6-4D0A-AA84-E5A7C39C6D0D}">
      <text>
        <r>
          <rPr>
            <sz val="11"/>
            <color theme="1"/>
            <rFont val="Calibri"/>
            <family val="2"/>
            <scheme val="minor"/>
          </rPr>
          <t>Base period: 2024</t>
        </r>
      </text>
    </comment>
    <comment ref="F14" authorId="0" shapeId="0" xr:uid="{50159F0C-8B72-4E55-BC38-B9BA8D47E3F7}">
      <text>
        <r>
          <rPr>
            <sz val="11"/>
            <color theme="1"/>
            <rFont val="Calibri"/>
            <family val="2"/>
            <scheme val="minor"/>
          </rPr>
          <t>Base period: 2024</t>
        </r>
      </text>
    </comment>
    <comment ref="G14" authorId="0" shapeId="0" xr:uid="{B900D452-9784-4263-B3F8-E6072644C18F}">
      <text>
        <r>
          <rPr>
            <sz val="11"/>
            <color theme="1"/>
            <rFont val="Calibri"/>
            <family val="2"/>
            <scheme val="minor"/>
          </rPr>
          <t>Base period: 2024</t>
        </r>
      </text>
    </comment>
    <comment ref="H14" authorId="0" shapeId="0" xr:uid="{2DF43066-A323-4730-B643-D2FC35AF466E}">
      <text>
        <r>
          <rPr>
            <sz val="11"/>
            <color theme="1"/>
            <rFont val="Calibri"/>
            <family val="2"/>
            <scheme val="minor"/>
          </rPr>
          <t>Base period: 2024</t>
        </r>
      </text>
    </comment>
    <comment ref="I14" authorId="0" shapeId="0" xr:uid="{389D1D4D-B5CE-44A2-B531-3ED4B7E41942}">
      <text>
        <r>
          <rPr>
            <sz val="11"/>
            <color theme="1"/>
            <rFont val="Calibri"/>
            <family val="2"/>
            <scheme val="minor"/>
          </rPr>
          <t>Base period: 2024</t>
        </r>
      </text>
    </comment>
    <comment ref="J14" authorId="0" shapeId="0" xr:uid="{CF328742-C46F-4224-8FF6-CDFD2ADA4BC9}">
      <text>
        <r>
          <rPr>
            <sz val="11"/>
            <color theme="1"/>
            <rFont val="Calibri"/>
            <family val="2"/>
            <scheme val="minor"/>
          </rPr>
          <t>Base period: 2024</t>
        </r>
      </text>
    </comment>
    <comment ref="K14" authorId="0" shapeId="0" xr:uid="{8F4558CB-DB14-4138-8CCA-94759EC1CC6A}">
      <text>
        <r>
          <rPr>
            <sz val="11"/>
            <color theme="1"/>
            <rFont val="Calibri"/>
            <family val="2"/>
            <scheme val="minor"/>
          </rPr>
          <t>Base period: 2024</t>
        </r>
      </text>
    </comment>
    <comment ref="L14" authorId="0" shapeId="0" xr:uid="{AD7722CA-788E-404E-9C88-80000020D34E}">
      <text>
        <r>
          <rPr>
            <sz val="11"/>
            <color theme="1"/>
            <rFont val="Calibri"/>
            <family val="2"/>
            <scheme val="minor"/>
          </rPr>
          <t>Base period: 2024</t>
        </r>
      </text>
    </comment>
    <comment ref="M14" authorId="0" shapeId="0" xr:uid="{762B5911-34F2-4885-B283-1F083606AD79}">
      <text>
        <r>
          <rPr>
            <sz val="11"/>
            <color theme="1"/>
            <rFont val="Calibri"/>
            <family val="2"/>
            <scheme val="minor"/>
          </rPr>
          <t>Base period: 2024</t>
        </r>
      </text>
    </comment>
    <comment ref="N14" authorId="0" shapeId="0" xr:uid="{8FB86878-B39D-4DA9-9940-29354599CBEF}">
      <text>
        <r>
          <rPr>
            <sz val="11"/>
            <color theme="1"/>
            <rFont val="Calibri"/>
            <family val="2"/>
            <scheme val="minor"/>
          </rPr>
          <t>Base period: 2024</t>
        </r>
      </text>
    </comment>
    <comment ref="O14" authorId="0" shapeId="0" xr:uid="{51AD9B1F-EF30-4545-B3D2-B0E4457A957F}">
      <text>
        <r>
          <rPr>
            <sz val="11"/>
            <color theme="1"/>
            <rFont val="Calibri"/>
            <family val="2"/>
            <scheme val="minor"/>
          </rPr>
          <t>Base period: 2024</t>
        </r>
      </text>
    </comment>
    <comment ref="P14" authorId="0" shapeId="0" xr:uid="{9F086B4D-5BD7-4A3C-9DE7-1C78E293A691}">
      <text>
        <r>
          <rPr>
            <sz val="11"/>
            <color theme="1"/>
            <rFont val="Calibri"/>
            <family val="2"/>
            <scheme val="minor"/>
          </rPr>
          <t>Base period: 2024</t>
        </r>
      </text>
    </comment>
    <comment ref="Q14" authorId="0" shapeId="0" xr:uid="{26944A1C-A8AD-4646-9D19-91D0C04BA598}">
      <text>
        <r>
          <rPr>
            <sz val="11"/>
            <color theme="1"/>
            <rFont val="Calibri"/>
            <family val="2"/>
            <scheme val="minor"/>
          </rPr>
          <t>Base period: 2024</t>
        </r>
      </text>
    </comment>
    <comment ref="R14" authorId="0" shapeId="0" xr:uid="{8DB9A7F1-B013-43CE-9807-123000866F55}">
      <text>
        <r>
          <rPr>
            <sz val="11"/>
            <color theme="1"/>
            <rFont val="Calibri"/>
            <family val="2"/>
            <scheme val="minor"/>
          </rPr>
          <t>Base period: 2024</t>
        </r>
      </text>
    </comment>
    <comment ref="S14" authorId="0" shapeId="0" xr:uid="{932A4FA5-67E8-4760-8251-0DD98185F669}">
      <text>
        <r>
          <rPr>
            <sz val="11"/>
            <color theme="1"/>
            <rFont val="Calibri"/>
            <family val="2"/>
            <scheme val="minor"/>
          </rPr>
          <t>Base period: 2024</t>
        </r>
      </text>
    </comment>
    <comment ref="T14" authorId="0" shapeId="0" xr:uid="{369D45BB-90AC-4B40-832C-7A0C0A3C8039}">
      <text>
        <r>
          <rPr>
            <sz val="11"/>
            <color theme="1"/>
            <rFont val="Calibri"/>
            <family val="2"/>
            <scheme val="minor"/>
          </rPr>
          <t>Base period: 2024</t>
        </r>
      </text>
    </comment>
    <comment ref="U14" authorId="0" shapeId="0" xr:uid="{2990A755-BCBD-47D9-B43A-D7FE9A597408}">
      <text>
        <r>
          <rPr>
            <sz val="11"/>
            <color theme="1"/>
            <rFont val="Calibri"/>
            <family val="2"/>
            <scheme val="minor"/>
          </rPr>
          <t>Base period: 2024</t>
        </r>
      </text>
    </comment>
    <comment ref="V14" authorId="0" shapeId="0" xr:uid="{A80F5FBB-217F-4C1F-A148-6FC3C152F6AC}">
      <text>
        <r>
          <rPr>
            <sz val="11"/>
            <color theme="1"/>
            <rFont val="Calibri"/>
            <family val="2"/>
            <scheme val="minor"/>
          </rPr>
          <t>Base period: 2024</t>
        </r>
      </text>
    </comment>
    <comment ref="W14" authorId="0" shapeId="0" xr:uid="{38458A71-9521-44F2-B79E-9B4CA92E7FF5}">
      <text>
        <r>
          <rPr>
            <sz val="11"/>
            <color theme="1"/>
            <rFont val="Calibri"/>
            <family val="2"/>
            <scheme val="minor"/>
          </rPr>
          <t>Base period: 2024</t>
        </r>
      </text>
    </comment>
    <comment ref="X14" authorId="0" shapeId="0" xr:uid="{515D6C04-A145-4ADE-89E8-502CBCDF947F}">
      <text>
        <r>
          <rPr>
            <sz val="11"/>
            <color theme="1"/>
            <rFont val="Calibri"/>
            <family val="2"/>
            <scheme val="minor"/>
          </rPr>
          <t>Base period: 2024</t>
        </r>
      </text>
    </comment>
    <comment ref="Y14" authorId="0" shapeId="0" xr:uid="{2FC5C395-A8AE-462B-8889-61685627B258}">
      <text>
        <r>
          <rPr>
            <sz val="11"/>
            <color theme="1"/>
            <rFont val="Calibri"/>
            <family val="2"/>
            <scheme val="minor"/>
          </rPr>
          <t>Base period: 2024</t>
        </r>
      </text>
    </comment>
    <comment ref="Z14" authorId="0" shapeId="0" xr:uid="{29DDF6F3-7B7F-425C-A38B-C31678944876}">
      <text>
        <r>
          <rPr>
            <sz val="11"/>
            <color theme="1"/>
            <rFont val="Calibri"/>
            <family val="2"/>
            <scheme val="minor"/>
          </rPr>
          <t>Base period: 2024</t>
        </r>
      </text>
    </comment>
    <comment ref="AA14" authorId="0" shapeId="0" xr:uid="{AB1A75A9-CD19-4A0B-84FD-24A7CFEF55BD}">
      <text>
        <r>
          <rPr>
            <sz val="11"/>
            <color theme="1"/>
            <rFont val="Calibri"/>
            <family val="2"/>
            <scheme val="minor"/>
          </rPr>
          <t>Base period: 2024</t>
        </r>
      </text>
    </comment>
    <comment ref="D15" authorId="0" shapeId="0" xr:uid="{DAE70418-BF08-4377-87C0-9EA7C804EADD}">
      <text>
        <r>
          <rPr>
            <sz val="11"/>
            <color theme="1"/>
            <rFont val="Calibri"/>
            <family val="2"/>
            <scheme val="minor"/>
          </rPr>
          <t>Base period: 2024</t>
        </r>
      </text>
    </comment>
    <comment ref="E15" authorId="0" shapeId="0" xr:uid="{46020236-5780-4A55-A856-9A1A7CA15F18}">
      <text>
        <r>
          <rPr>
            <sz val="11"/>
            <color theme="1"/>
            <rFont val="Calibri"/>
            <family val="2"/>
            <scheme val="minor"/>
          </rPr>
          <t>Base period: 2024</t>
        </r>
      </text>
    </comment>
    <comment ref="F15" authorId="0" shapeId="0" xr:uid="{0DFEBC5F-0864-4AB1-B567-D7C92984F202}">
      <text>
        <r>
          <rPr>
            <sz val="11"/>
            <color theme="1"/>
            <rFont val="Calibri"/>
            <family val="2"/>
            <scheme val="minor"/>
          </rPr>
          <t>Base period: 2024</t>
        </r>
      </text>
    </comment>
    <comment ref="G15" authorId="0" shapeId="0" xr:uid="{2F73838C-BC95-40A7-BF01-085233361867}">
      <text>
        <r>
          <rPr>
            <sz val="11"/>
            <color theme="1"/>
            <rFont val="Calibri"/>
            <family val="2"/>
            <scheme val="minor"/>
          </rPr>
          <t>Base period: 2024</t>
        </r>
      </text>
    </comment>
    <comment ref="H15" authorId="0" shapeId="0" xr:uid="{F9FE1BA8-304B-4FA1-AC33-9C95851C782E}">
      <text>
        <r>
          <rPr>
            <sz val="11"/>
            <color theme="1"/>
            <rFont val="Calibri"/>
            <family val="2"/>
            <scheme val="minor"/>
          </rPr>
          <t>Base period: 2024</t>
        </r>
      </text>
    </comment>
    <comment ref="I15" authorId="0" shapeId="0" xr:uid="{FB16A7FB-3EF4-4F78-A1B4-EB32B701D854}">
      <text>
        <r>
          <rPr>
            <sz val="11"/>
            <color theme="1"/>
            <rFont val="Calibri"/>
            <family val="2"/>
            <scheme val="minor"/>
          </rPr>
          <t>Base period: 2024</t>
        </r>
      </text>
    </comment>
    <comment ref="J15" authorId="0" shapeId="0" xr:uid="{B237354E-49E1-4C34-8275-4968EF66A1E4}">
      <text>
        <r>
          <rPr>
            <sz val="11"/>
            <color theme="1"/>
            <rFont val="Calibri"/>
            <family val="2"/>
            <scheme val="minor"/>
          </rPr>
          <t>Base period: 2024</t>
        </r>
      </text>
    </comment>
    <comment ref="K15" authorId="0" shapeId="0" xr:uid="{D8A6A30F-B0B9-4B44-9981-757E5CBCE6CD}">
      <text>
        <r>
          <rPr>
            <sz val="11"/>
            <color theme="1"/>
            <rFont val="Calibri"/>
            <family val="2"/>
            <scheme val="minor"/>
          </rPr>
          <t>Base period: 2024</t>
        </r>
      </text>
    </comment>
    <comment ref="L15" authorId="0" shapeId="0" xr:uid="{E9189DFF-1AE6-49D0-96E6-21F406AC2447}">
      <text>
        <r>
          <rPr>
            <sz val="11"/>
            <color theme="1"/>
            <rFont val="Calibri"/>
            <family val="2"/>
            <scheme val="minor"/>
          </rPr>
          <t>Base period: 2024</t>
        </r>
      </text>
    </comment>
    <comment ref="R15" authorId="0" shapeId="0" xr:uid="{6938CF21-0B1F-4F2C-A0D0-074CEAE0C3F0}">
      <text>
        <r>
          <rPr>
            <sz val="11"/>
            <color theme="1"/>
            <rFont val="Calibri"/>
            <family val="2"/>
            <scheme val="minor"/>
          </rPr>
          <t>Base period: 2024</t>
        </r>
      </text>
    </comment>
    <comment ref="S15" authorId="0" shapeId="0" xr:uid="{250144EF-65B5-4B5B-9530-7121E1B65DE2}">
      <text>
        <r>
          <rPr>
            <sz val="11"/>
            <color theme="1"/>
            <rFont val="Calibri"/>
            <family val="2"/>
            <scheme val="minor"/>
          </rPr>
          <t>Base period: 2024</t>
        </r>
      </text>
    </comment>
    <comment ref="T15" authorId="0" shapeId="0" xr:uid="{81A983A0-9A21-4812-8831-7BFAD5B47F92}">
      <text>
        <r>
          <rPr>
            <sz val="11"/>
            <color theme="1"/>
            <rFont val="Calibri"/>
            <family val="2"/>
            <scheme val="minor"/>
          </rPr>
          <t>Base period: 2024</t>
        </r>
      </text>
    </comment>
    <comment ref="U15" authorId="0" shapeId="0" xr:uid="{25AC048D-1B27-4BF0-9649-848EE0D9FF51}">
      <text>
        <r>
          <rPr>
            <sz val="11"/>
            <color theme="1"/>
            <rFont val="Calibri"/>
            <family val="2"/>
            <scheme val="minor"/>
          </rPr>
          <t>Base period: 2024</t>
        </r>
      </text>
    </comment>
    <comment ref="V15" authorId="0" shapeId="0" xr:uid="{4EC783CF-D307-4B6C-9743-F854F296C746}">
      <text>
        <r>
          <rPr>
            <sz val="11"/>
            <color theme="1"/>
            <rFont val="Calibri"/>
            <family val="2"/>
            <scheme val="minor"/>
          </rPr>
          <t>Base period: 2024</t>
        </r>
      </text>
    </comment>
    <comment ref="W15" authorId="0" shapeId="0" xr:uid="{26B1C0A4-F34E-49D2-9C21-31345FEC72EA}">
      <text>
        <r>
          <rPr>
            <sz val="11"/>
            <color theme="1"/>
            <rFont val="Calibri"/>
            <family val="2"/>
            <scheme val="minor"/>
          </rPr>
          <t>Base period: 2024</t>
        </r>
      </text>
    </comment>
    <comment ref="X15" authorId="0" shapeId="0" xr:uid="{29F03243-7208-48FB-A50D-2471F44F288C}">
      <text>
        <r>
          <rPr>
            <sz val="11"/>
            <color theme="1"/>
            <rFont val="Calibri"/>
            <family val="2"/>
            <scheme val="minor"/>
          </rPr>
          <t>Base period: 2024</t>
        </r>
      </text>
    </comment>
    <comment ref="Y15" authorId="0" shapeId="0" xr:uid="{35BBB691-51A7-426B-A7EF-3B64A18D88CA}">
      <text>
        <r>
          <rPr>
            <sz val="11"/>
            <color theme="1"/>
            <rFont val="Calibri"/>
            <family val="2"/>
            <scheme val="minor"/>
          </rPr>
          <t>Base period: 2024</t>
        </r>
      </text>
    </comment>
    <comment ref="Z15" authorId="0" shapeId="0" xr:uid="{FE88DB58-41BE-45E7-BE65-543F67CDF2A4}">
      <text>
        <r>
          <rPr>
            <sz val="11"/>
            <color theme="1"/>
            <rFont val="Calibri"/>
            <family val="2"/>
            <scheme val="minor"/>
          </rPr>
          <t>Base period: 2024</t>
        </r>
      </text>
    </comment>
    <comment ref="AA15" authorId="0" shapeId="0" xr:uid="{FD917168-C7B9-4BCC-9968-2CCCE2F6AD3A}">
      <text>
        <r>
          <rPr>
            <sz val="11"/>
            <color theme="1"/>
            <rFont val="Calibri"/>
            <family val="2"/>
            <scheme val="minor"/>
          </rPr>
          <t>Base period: 2024</t>
        </r>
      </text>
    </comment>
    <comment ref="D16" authorId="0" shapeId="0" xr:uid="{837DBE65-6B2B-4DF1-B9AD-0D9D5AA8A458}">
      <text>
        <r>
          <rPr>
            <sz val="11"/>
            <color theme="1"/>
            <rFont val="Calibri"/>
            <family val="2"/>
            <scheme val="minor"/>
          </rPr>
          <t>Base period: 2024</t>
        </r>
      </text>
    </comment>
    <comment ref="E16" authorId="0" shapeId="0" xr:uid="{19189585-776C-4D3C-80AD-3623484A65AD}">
      <text>
        <r>
          <rPr>
            <sz val="11"/>
            <color theme="1"/>
            <rFont val="Calibri"/>
            <family val="2"/>
            <scheme val="minor"/>
          </rPr>
          <t>Base period: 2024</t>
        </r>
      </text>
    </comment>
    <comment ref="F16" authorId="0" shapeId="0" xr:uid="{8AC39642-232D-42AE-9E16-A0A979FA1369}">
      <text>
        <r>
          <rPr>
            <sz val="11"/>
            <color theme="1"/>
            <rFont val="Calibri"/>
            <family val="2"/>
            <scheme val="minor"/>
          </rPr>
          <t>Base period: 2024</t>
        </r>
      </text>
    </comment>
    <comment ref="G16" authorId="0" shapeId="0" xr:uid="{04C001D5-64D3-4D81-B8EE-8048CC71FDC4}">
      <text>
        <r>
          <rPr>
            <sz val="11"/>
            <color theme="1"/>
            <rFont val="Calibri"/>
            <family val="2"/>
            <scheme val="minor"/>
          </rPr>
          <t>Base period: 2024</t>
        </r>
      </text>
    </comment>
    <comment ref="H16" authorId="0" shapeId="0" xr:uid="{9031D6E7-423B-41E4-AEB9-DDCA2307FE96}">
      <text>
        <r>
          <rPr>
            <sz val="11"/>
            <color theme="1"/>
            <rFont val="Calibri"/>
            <family val="2"/>
            <scheme val="minor"/>
          </rPr>
          <t>Base period: 2024</t>
        </r>
      </text>
    </comment>
    <comment ref="I16" authorId="0" shapeId="0" xr:uid="{64F20E66-35A9-4E8F-8881-258A271B0422}">
      <text>
        <r>
          <rPr>
            <sz val="11"/>
            <color theme="1"/>
            <rFont val="Calibri"/>
            <family val="2"/>
            <scheme val="minor"/>
          </rPr>
          <t>Base period: 2024</t>
        </r>
      </text>
    </comment>
    <comment ref="J16" authorId="0" shapeId="0" xr:uid="{304B966F-96CF-4779-AE5B-2DD89982C2B6}">
      <text>
        <r>
          <rPr>
            <sz val="11"/>
            <color theme="1"/>
            <rFont val="Calibri"/>
            <family val="2"/>
            <scheme val="minor"/>
          </rPr>
          <t>Base period: 2024</t>
        </r>
      </text>
    </comment>
    <comment ref="K16" authorId="0" shapeId="0" xr:uid="{001EE057-D4F9-454E-88E0-D6FEE13AB32F}">
      <text>
        <r>
          <rPr>
            <sz val="11"/>
            <color theme="1"/>
            <rFont val="Calibri"/>
            <family val="2"/>
            <scheme val="minor"/>
          </rPr>
          <t>Base period: 2024</t>
        </r>
      </text>
    </comment>
    <comment ref="L16" authorId="0" shapeId="0" xr:uid="{4DC5CB26-C3CD-428B-9C34-B3971D27108D}">
      <text>
        <r>
          <rPr>
            <sz val="11"/>
            <color theme="1"/>
            <rFont val="Calibri"/>
            <family val="2"/>
            <scheme val="minor"/>
          </rPr>
          <t>Base period: 2024</t>
        </r>
      </text>
    </comment>
    <comment ref="R16" authorId="0" shapeId="0" xr:uid="{29A0B6BE-DBFA-4BF3-B6A8-8684F435D087}">
      <text>
        <r>
          <rPr>
            <sz val="11"/>
            <color theme="1"/>
            <rFont val="Calibri"/>
            <family val="2"/>
            <scheme val="minor"/>
          </rPr>
          <t>Base period: 2024</t>
        </r>
      </text>
    </comment>
    <comment ref="S16" authorId="0" shapeId="0" xr:uid="{1928B0FF-AC99-4F67-BC60-F7F1C505FDC1}">
      <text>
        <r>
          <rPr>
            <sz val="11"/>
            <color theme="1"/>
            <rFont val="Calibri"/>
            <family val="2"/>
            <scheme val="minor"/>
          </rPr>
          <t>Base period: 2024</t>
        </r>
      </text>
    </comment>
    <comment ref="T16" authorId="0" shapeId="0" xr:uid="{8D0CC3A6-CA51-4DB7-972C-C72AFE6F6204}">
      <text>
        <r>
          <rPr>
            <sz val="11"/>
            <color theme="1"/>
            <rFont val="Calibri"/>
            <family val="2"/>
            <scheme val="minor"/>
          </rPr>
          <t>Base period: 2024</t>
        </r>
      </text>
    </comment>
    <comment ref="U16" authorId="0" shapeId="0" xr:uid="{BA6016FC-56E8-4543-9729-228C0EEF3526}">
      <text>
        <r>
          <rPr>
            <sz val="11"/>
            <color theme="1"/>
            <rFont val="Calibri"/>
            <family val="2"/>
            <scheme val="minor"/>
          </rPr>
          <t>Base period: 2024</t>
        </r>
      </text>
    </comment>
    <comment ref="V16" authorId="0" shapeId="0" xr:uid="{A33A4F0C-0BA4-4234-8636-E4C3BF3998EF}">
      <text>
        <r>
          <rPr>
            <sz val="11"/>
            <color theme="1"/>
            <rFont val="Calibri"/>
            <family val="2"/>
            <scheme val="minor"/>
          </rPr>
          <t>Base period: 2024</t>
        </r>
      </text>
    </comment>
    <comment ref="W16" authorId="0" shapeId="0" xr:uid="{5D36D854-3137-4753-BC0E-A90A56CB3F32}">
      <text>
        <r>
          <rPr>
            <sz val="11"/>
            <color theme="1"/>
            <rFont val="Calibri"/>
            <family val="2"/>
            <scheme val="minor"/>
          </rPr>
          <t>Base period: 2024</t>
        </r>
      </text>
    </comment>
    <comment ref="X16" authorId="0" shapeId="0" xr:uid="{5F8369E8-80A4-4A1F-8052-77AECD55673D}">
      <text>
        <r>
          <rPr>
            <sz val="11"/>
            <color theme="1"/>
            <rFont val="Calibri"/>
            <family val="2"/>
            <scheme val="minor"/>
          </rPr>
          <t>Base period: 2024</t>
        </r>
      </text>
    </comment>
    <comment ref="Y16" authorId="0" shapeId="0" xr:uid="{AD8CBB22-CEEE-49C1-8615-5FD77BFFB13F}">
      <text>
        <r>
          <rPr>
            <sz val="11"/>
            <color theme="1"/>
            <rFont val="Calibri"/>
            <family val="2"/>
            <scheme val="minor"/>
          </rPr>
          <t>Base period: 2024</t>
        </r>
      </text>
    </comment>
    <comment ref="Z16" authorId="0" shapeId="0" xr:uid="{31F05021-32FC-4B1F-A631-AE0547DDFDF4}">
      <text>
        <r>
          <rPr>
            <sz val="11"/>
            <color theme="1"/>
            <rFont val="Calibri"/>
            <family val="2"/>
            <scheme val="minor"/>
          </rPr>
          <t>Base period: 2024</t>
        </r>
      </text>
    </comment>
    <comment ref="AA16" authorId="0" shapeId="0" xr:uid="{7734F8DD-DD47-4CFC-A6B1-31CFD951AB25}">
      <text>
        <r>
          <rPr>
            <sz val="11"/>
            <color theme="1"/>
            <rFont val="Calibri"/>
            <family val="2"/>
            <scheme val="minor"/>
          </rPr>
          <t>Base period: 2024</t>
        </r>
      </text>
    </comment>
    <comment ref="D17" authorId="0" shapeId="0" xr:uid="{CAE61B9C-8DE3-4D89-B8D0-F02B341F040A}">
      <text>
        <r>
          <rPr>
            <sz val="11"/>
            <color theme="1"/>
            <rFont val="Calibri"/>
            <family val="2"/>
            <scheme val="minor"/>
          </rPr>
          <t>Base period: 2024</t>
        </r>
      </text>
    </comment>
    <comment ref="E17" authorId="0" shapeId="0" xr:uid="{8811F700-57A2-49F3-A2CD-B9F847FD5C84}">
      <text>
        <r>
          <rPr>
            <sz val="11"/>
            <color theme="1"/>
            <rFont val="Calibri"/>
            <family val="2"/>
            <scheme val="minor"/>
          </rPr>
          <t>Base period: 2024</t>
        </r>
      </text>
    </comment>
    <comment ref="F17" authorId="0" shapeId="0" xr:uid="{E4FBF906-0EA7-4724-BC29-0846306FEE67}">
      <text>
        <r>
          <rPr>
            <sz val="11"/>
            <color theme="1"/>
            <rFont val="Calibri"/>
            <family val="2"/>
            <scheme val="minor"/>
          </rPr>
          <t>Base period: 2024</t>
        </r>
      </text>
    </comment>
    <comment ref="G17" authorId="0" shapeId="0" xr:uid="{353E3BBC-478D-4CE9-9474-879C1F2CE3DC}">
      <text>
        <r>
          <rPr>
            <sz val="11"/>
            <color theme="1"/>
            <rFont val="Calibri"/>
            <family val="2"/>
            <scheme val="minor"/>
          </rPr>
          <t>Base period: 2024</t>
        </r>
      </text>
    </comment>
    <comment ref="H17" authorId="0" shapeId="0" xr:uid="{8616894F-2F8E-4EA4-887C-391E54ADB63B}">
      <text>
        <r>
          <rPr>
            <sz val="11"/>
            <color theme="1"/>
            <rFont val="Calibri"/>
            <family val="2"/>
            <scheme val="minor"/>
          </rPr>
          <t>Base period: 2024</t>
        </r>
      </text>
    </comment>
    <comment ref="I17" authorId="0" shapeId="0" xr:uid="{8407A070-49F0-4580-B632-9708DFE4A7D2}">
      <text>
        <r>
          <rPr>
            <sz val="11"/>
            <color theme="1"/>
            <rFont val="Calibri"/>
            <family val="2"/>
            <scheme val="minor"/>
          </rPr>
          <t>Base period: 2024</t>
        </r>
      </text>
    </comment>
    <comment ref="J17" authorId="0" shapeId="0" xr:uid="{62B0FF0C-CCBD-4CD2-A150-3EB0D18645F7}">
      <text>
        <r>
          <rPr>
            <sz val="11"/>
            <color theme="1"/>
            <rFont val="Calibri"/>
            <family val="2"/>
            <scheme val="minor"/>
          </rPr>
          <t>Base period: 2024</t>
        </r>
      </text>
    </comment>
    <comment ref="K17" authorId="0" shapeId="0" xr:uid="{3718BEFB-C49A-4C0D-ABBA-826C004019F7}">
      <text>
        <r>
          <rPr>
            <sz val="11"/>
            <color theme="1"/>
            <rFont val="Calibri"/>
            <family val="2"/>
            <scheme val="minor"/>
          </rPr>
          <t>Base period: 2024</t>
        </r>
      </text>
    </comment>
    <comment ref="L17" authorId="0" shapeId="0" xr:uid="{90A26FFA-A83A-4F3C-A523-C3117690BE93}">
      <text>
        <r>
          <rPr>
            <sz val="11"/>
            <color theme="1"/>
            <rFont val="Calibri"/>
            <family val="2"/>
            <scheme val="minor"/>
          </rPr>
          <t>Base period: 2024</t>
        </r>
      </text>
    </comment>
    <comment ref="M17" authorId="0" shapeId="0" xr:uid="{2F075C61-CE21-44C3-B6C7-87BE6A4CBA6B}">
      <text>
        <r>
          <rPr>
            <sz val="11"/>
            <color theme="1"/>
            <rFont val="Calibri"/>
            <family val="2"/>
            <scheme val="minor"/>
          </rPr>
          <t>Base period: 2024</t>
        </r>
      </text>
    </comment>
    <comment ref="N17" authorId="0" shapeId="0" xr:uid="{85CA23BD-69E3-46A8-B0F5-D8267BBBCC42}">
      <text>
        <r>
          <rPr>
            <sz val="11"/>
            <color theme="1"/>
            <rFont val="Calibri"/>
            <family val="2"/>
            <scheme val="minor"/>
          </rPr>
          <t>Base period: 2024</t>
        </r>
      </text>
    </comment>
    <comment ref="O17" authorId="0" shapeId="0" xr:uid="{9E1DD04E-F3FC-4131-ACBE-84AA360A1DDE}">
      <text>
        <r>
          <rPr>
            <sz val="11"/>
            <color theme="1"/>
            <rFont val="Calibri"/>
            <family val="2"/>
            <scheme val="minor"/>
          </rPr>
          <t>Base period: 2024</t>
        </r>
      </text>
    </comment>
    <comment ref="P17" authorId="0" shapeId="0" xr:uid="{E31FB79C-8BF5-42F9-96A0-976EC15DAB05}">
      <text>
        <r>
          <rPr>
            <sz val="11"/>
            <color theme="1"/>
            <rFont val="Calibri"/>
            <family val="2"/>
            <scheme val="minor"/>
          </rPr>
          <t>Base period: 2024</t>
        </r>
      </text>
    </comment>
    <comment ref="Q17" authorId="0" shapeId="0" xr:uid="{EA2A53F2-0ECA-4A6C-85D2-5BC2EA2B08B7}">
      <text>
        <r>
          <rPr>
            <sz val="11"/>
            <color theme="1"/>
            <rFont val="Calibri"/>
            <family val="2"/>
            <scheme val="minor"/>
          </rPr>
          <t>Base period: 2024</t>
        </r>
      </text>
    </comment>
    <comment ref="R17" authorId="0" shapeId="0" xr:uid="{9A2FD6BB-0905-42E0-BF37-9566DCEF7792}">
      <text>
        <r>
          <rPr>
            <sz val="11"/>
            <color theme="1"/>
            <rFont val="Calibri"/>
            <family val="2"/>
            <scheme val="minor"/>
          </rPr>
          <t>Base period: 2024</t>
        </r>
      </text>
    </comment>
    <comment ref="S17" authorId="0" shapeId="0" xr:uid="{2AA680B2-91F2-433B-98D7-5B8D92F7198D}">
      <text>
        <r>
          <rPr>
            <sz val="11"/>
            <color theme="1"/>
            <rFont val="Calibri"/>
            <family val="2"/>
            <scheme val="minor"/>
          </rPr>
          <t>Base period: 2024</t>
        </r>
      </text>
    </comment>
    <comment ref="T17" authorId="0" shapeId="0" xr:uid="{97DDD2AF-55EB-4E83-9566-BE58E2726373}">
      <text>
        <r>
          <rPr>
            <sz val="11"/>
            <color theme="1"/>
            <rFont val="Calibri"/>
            <family val="2"/>
            <scheme val="minor"/>
          </rPr>
          <t>Base period: 2024</t>
        </r>
      </text>
    </comment>
    <comment ref="U17" authorId="0" shapeId="0" xr:uid="{EC5C53A5-8D67-4B79-A10B-3C4778A23AFF}">
      <text>
        <r>
          <rPr>
            <sz val="11"/>
            <color theme="1"/>
            <rFont val="Calibri"/>
            <family val="2"/>
            <scheme val="minor"/>
          </rPr>
          <t>Base period: 2024</t>
        </r>
      </text>
    </comment>
    <comment ref="V17" authorId="0" shapeId="0" xr:uid="{9B6643EE-DFCA-4914-9B7D-77CE41F36103}">
      <text>
        <r>
          <rPr>
            <sz val="11"/>
            <color theme="1"/>
            <rFont val="Calibri"/>
            <family val="2"/>
            <scheme val="minor"/>
          </rPr>
          <t>Base period: 2024</t>
        </r>
      </text>
    </comment>
    <comment ref="W17" authorId="0" shapeId="0" xr:uid="{BA815743-7FA7-4D92-8DE5-E3BB0CDAF9F3}">
      <text>
        <r>
          <rPr>
            <sz val="11"/>
            <color theme="1"/>
            <rFont val="Calibri"/>
            <family val="2"/>
            <scheme val="minor"/>
          </rPr>
          <t>Base period: 2024</t>
        </r>
      </text>
    </comment>
    <comment ref="X17" authorId="0" shapeId="0" xr:uid="{F1FDED1D-5B56-41AB-A3CE-D2A1E3F64D9E}">
      <text>
        <r>
          <rPr>
            <sz val="11"/>
            <color theme="1"/>
            <rFont val="Calibri"/>
            <family val="2"/>
            <scheme val="minor"/>
          </rPr>
          <t>Base period: 2024</t>
        </r>
      </text>
    </comment>
    <comment ref="Y17" authorId="0" shapeId="0" xr:uid="{1629C248-F61A-4259-B3D0-1CD3D5756086}">
      <text>
        <r>
          <rPr>
            <sz val="11"/>
            <color theme="1"/>
            <rFont val="Calibri"/>
            <family val="2"/>
            <scheme val="minor"/>
          </rPr>
          <t>Base period: 2024</t>
        </r>
      </text>
    </comment>
    <comment ref="Z17" authorId="0" shapeId="0" xr:uid="{F3558948-265B-4964-B46B-9BFD038D426B}">
      <text>
        <r>
          <rPr>
            <sz val="11"/>
            <color theme="1"/>
            <rFont val="Calibri"/>
            <family val="2"/>
            <scheme val="minor"/>
          </rPr>
          <t>Base period: 2024</t>
        </r>
      </text>
    </comment>
    <comment ref="AA17" authorId="0" shapeId="0" xr:uid="{510D3A82-9495-43A9-9F15-1C7FE8C77BBE}">
      <text>
        <r>
          <rPr>
            <sz val="11"/>
            <color theme="1"/>
            <rFont val="Calibri"/>
            <family val="2"/>
            <scheme val="minor"/>
          </rPr>
          <t>Base period: 2024</t>
        </r>
      </text>
    </comment>
    <comment ref="D18" authorId="0" shapeId="0" xr:uid="{963B152C-7215-4B36-8541-35B5603985F3}">
      <text>
        <r>
          <rPr>
            <sz val="11"/>
            <color theme="1"/>
            <rFont val="Calibri"/>
            <family val="2"/>
            <scheme val="minor"/>
          </rPr>
          <t>Base period: 2024</t>
        </r>
      </text>
    </comment>
    <comment ref="E18" authorId="0" shapeId="0" xr:uid="{813DF657-DAE3-45E1-95DC-565A27379FF1}">
      <text>
        <r>
          <rPr>
            <sz val="11"/>
            <color theme="1"/>
            <rFont val="Calibri"/>
            <family val="2"/>
            <scheme val="minor"/>
          </rPr>
          <t>Base period: 2024</t>
        </r>
      </text>
    </comment>
    <comment ref="F18" authorId="0" shapeId="0" xr:uid="{B6A5B972-BACA-452F-8115-60613EB7D6FE}">
      <text>
        <r>
          <rPr>
            <sz val="11"/>
            <color theme="1"/>
            <rFont val="Calibri"/>
            <family val="2"/>
            <scheme val="minor"/>
          </rPr>
          <t>Base period: 2024</t>
        </r>
      </text>
    </comment>
    <comment ref="G18" authorId="0" shapeId="0" xr:uid="{6BD3D53F-8C9D-4886-BE29-E6FB929EB398}">
      <text>
        <r>
          <rPr>
            <sz val="11"/>
            <color theme="1"/>
            <rFont val="Calibri"/>
            <family val="2"/>
            <scheme val="minor"/>
          </rPr>
          <t>Base period: 2024</t>
        </r>
      </text>
    </comment>
    <comment ref="H18" authorId="0" shapeId="0" xr:uid="{81AAA1E7-E5C4-42C5-9468-22F997A0AEBC}">
      <text>
        <r>
          <rPr>
            <sz val="11"/>
            <color theme="1"/>
            <rFont val="Calibri"/>
            <family val="2"/>
            <scheme val="minor"/>
          </rPr>
          <t>Base period: 2024</t>
        </r>
      </text>
    </comment>
    <comment ref="I18" authorId="0" shapeId="0" xr:uid="{11292DF0-9B22-4404-BD72-9A54CD89A1B9}">
      <text>
        <r>
          <rPr>
            <sz val="11"/>
            <color theme="1"/>
            <rFont val="Calibri"/>
            <family val="2"/>
            <scheme val="minor"/>
          </rPr>
          <t>Base period: 2024</t>
        </r>
      </text>
    </comment>
    <comment ref="J18" authorId="0" shapeId="0" xr:uid="{550DE0C9-8932-4BA1-BFD2-9AA358765D09}">
      <text>
        <r>
          <rPr>
            <sz val="11"/>
            <color theme="1"/>
            <rFont val="Calibri"/>
            <family val="2"/>
            <scheme val="minor"/>
          </rPr>
          <t>Base period: 2024</t>
        </r>
      </text>
    </comment>
    <comment ref="K18" authorId="0" shapeId="0" xr:uid="{DD8118A9-CC2F-4A9B-8E85-1E738E2025BC}">
      <text>
        <r>
          <rPr>
            <sz val="11"/>
            <color theme="1"/>
            <rFont val="Calibri"/>
            <family val="2"/>
            <scheme val="minor"/>
          </rPr>
          <t>Base period: 2024</t>
        </r>
      </text>
    </comment>
    <comment ref="L18" authorId="0" shapeId="0" xr:uid="{0CE43A57-22BB-4DCA-B5E6-9E3415B69A04}">
      <text>
        <r>
          <rPr>
            <sz val="11"/>
            <color theme="1"/>
            <rFont val="Calibri"/>
            <family val="2"/>
            <scheme val="minor"/>
          </rPr>
          <t>Base period: 2024</t>
        </r>
      </text>
    </comment>
    <comment ref="R18" authorId="0" shapeId="0" xr:uid="{0A9FB015-4FE1-4B12-9448-BDFF0FE1803C}">
      <text>
        <r>
          <rPr>
            <sz val="11"/>
            <color theme="1"/>
            <rFont val="Calibri"/>
            <family val="2"/>
            <scheme val="minor"/>
          </rPr>
          <t>Base period: 2024</t>
        </r>
      </text>
    </comment>
    <comment ref="S18" authorId="0" shapeId="0" xr:uid="{51028741-BF55-440F-87E8-D438F17257FA}">
      <text>
        <r>
          <rPr>
            <sz val="11"/>
            <color theme="1"/>
            <rFont val="Calibri"/>
            <family val="2"/>
            <scheme val="minor"/>
          </rPr>
          <t>Base period: 2024</t>
        </r>
      </text>
    </comment>
    <comment ref="T18" authorId="0" shapeId="0" xr:uid="{1BDEE621-A035-4AE0-A876-818200026E83}">
      <text>
        <r>
          <rPr>
            <sz val="11"/>
            <color theme="1"/>
            <rFont val="Calibri"/>
            <family val="2"/>
            <scheme val="minor"/>
          </rPr>
          <t>Base period: 2024</t>
        </r>
      </text>
    </comment>
    <comment ref="U18" authorId="0" shapeId="0" xr:uid="{A33104EA-52E8-4419-B539-351597875EB8}">
      <text>
        <r>
          <rPr>
            <sz val="11"/>
            <color theme="1"/>
            <rFont val="Calibri"/>
            <family val="2"/>
            <scheme val="minor"/>
          </rPr>
          <t>Base period: 2024</t>
        </r>
      </text>
    </comment>
    <comment ref="V18" authorId="0" shapeId="0" xr:uid="{49D79453-2F21-4C06-90EB-8F8CA1EC5DAA}">
      <text>
        <r>
          <rPr>
            <sz val="11"/>
            <color theme="1"/>
            <rFont val="Calibri"/>
            <family val="2"/>
            <scheme val="minor"/>
          </rPr>
          <t>Base period: 2024</t>
        </r>
      </text>
    </comment>
    <comment ref="W18" authorId="0" shapeId="0" xr:uid="{72B4F0D7-0FAB-4919-AA84-2C14E702666A}">
      <text>
        <r>
          <rPr>
            <sz val="11"/>
            <color theme="1"/>
            <rFont val="Calibri"/>
            <family val="2"/>
            <scheme val="minor"/>
          </rPr>
          <t>Base period: 2024</t>
        </r>
      </text>
    </comment>
    <comment ref="X18" authorId="0" shapeId="0" xr:uid="{5B77D8EE-D6EB-45DB-B272-B5720A492A8B}">
      <text>
        <r>
          <rPr>
            <sz val="11"/>
            <color theme="1"/>
            <rFont val="Calibri"/>
            <family val="2"/>
            <scheme val="minor"/>
          </rPr>
          <t>Base period: 2024</t>
        </r>
      </text>
    </comment>
    <comment ref="Y18" authorId="0" shapeId="0" xr:uid="{AF404D0D-D06E-4642-A2DB-B9113FB3513F}">
      <text>
        <r>
          <rPr>
            <sz val="11"/>
            <color theme="1"/>
            <rFont val="Calibri"/>
            <family val="2"/>
            <scheme val="minor"/>
          </rPr>
          <t>Base period: 2024</t>
        </r>
      </text>
    </comment>
    <comment ref="Z18" authorId="0" shapeId="0" xr:uid="{F5688961-6E13-4892-9259-56BA69E9D8EB}">
      <text>
        <r>
          <rPr>
            <sz val="11"/>
            <color theme="1"/>
            <rFont val="Calibri"/>
            <family val="2"/>
            <scheme val="minor"/>
          </rPr>
          <t>Base period: 2024</t>
        </r>
      </text>
    </comment>
    <comment ref="AA18" authorId="0" shapeId="0" xr:uid="{B102AD6D-8E67-490D-BB6D-1C59DE3E959A}">
      <text>
        <r>
          <rPr>
            <sz val="11"/>
            <color theme="1"/>
            <rFont val="Calibri"/>
            <family val="2"/>
            <scheme val="minor"/>
          </rPr>
          <t>Base period: 2024</t>
        </r>
      </text>
    </comment>
    <comment ref="D19" authorId="0" shapeId="0" xr:uid="{611771F2-F500-4806-B39F-2A3350131CC7}">
      <text>
        <r>
          <rPr>
            <sz val="11"/>
            <color theme="1"/>
            <rFont val="Calibri"/>
            <family val="2"/>
            <scheme val="minor"/>
          </rPr>
          <t>Base period: 2024</t>
        </r>
      </text>
    </comment>
    <comment ref="E19" authorId="0" shapeId="0" xr:uid="{404862E5-AFD5-4CE5-9360-116CD1CD350E}">
      <text>
        <r>
          <rPr>
            <sz val="11"/>
            <color theme="1"/>
            <rFont val="Calibri"/>
            <family val="2"/>
            <scheme val="minor"/>
          </rPr>
          <t>Base period: 2024</t>
        </r>
      </text>
    </comment>
    <comment ref="F19" authorId="0" shapeId="0" xr:uid="{FF894318-848B-482F-AAC5-4BA4EFF2B015}">
      <text>
        <r>
          <rPr>
            <sz val="11"/>
            <color theme="1"/>
            <rFont val="Calibri"/>
            <family val="2"/>
            <scheme val="minor"/>
          </rPr>
          <t>Base period: 2024</t>
        </r>
      </text>
    </comment>
    <comment ref="G19" authorId="0" shapeId="0" xr:uid="{1AA05B27-8AFC-4332-A96B-3C120106E30C}">
      <text>
        <r>
          <rPr>
            <sz val="11"/>
            <color theme="1"/>
            <rFont val="Calibri"/>
            <family val="2"/>
            <scheme val="minor"/>
          </rPr>
          <t>Base period: 2024</t>
        </r>
      </text>
    </comment>
    <comment ref="H19" authorId="0" shapeId="0" xr:uid="{02339AC0-ED36-40D2-A276-9F2931665DD1}">
      <text>
        <r>
          <rPr>
            <sz val="11"/>
            <color theme="1"/>
            <rFont val="Calibri"/>
            <family val="2"/>
            <scheme val="minor"/>
          </rPr>
          <t>Base period: 2024</t>
        </r>
      </text>
    </comment>
    <comment ref="I19" authorId="0" shapeId="0" xr:uid="{BBF22802-A0D1-4917-BA4F-83146F32BB49}">
      <text>
        <r>
          <rPr>
            <sz val="11"/>
            <color theme="1"/>
            <rFont val="Calibri"/>
            <family val="2"/>
            <scheme val="minor"/>
          </rPr>
          <t>Base period: 2024</t>
        </r>
      </text>
    </comment>
    <comment ref="J19" authorId="0" shapeId="0" xr:uid="{84FD9C38-6DB5-4D5F-AE0F-5A59CF1216FC}">
      <text>
        <r>
          <rPr>
            <sz val="11"/>
            <color theme="1"/>
            <rFont val="Calibri"/>
            <family val="2"/>
            <scheme val="minor"/>
          </rPr>
          <t>Base period: 2024</t>
        </r>
      </text>
    </comment>
    <comment ref="K19" authorId="0" shapeId="0" xr:uid="{C4C1AB9A-8580-472B-881A-BB02860C6A1D}">
      <text>
        <r>
          <rPr>
            <sz val="11"/>
            <color theme="1"/>
            <rFont val="Calibri"/>
            <family val="2"/>
            <scheme val="minor"/>
          </rPr>
          <t>Base period: 2024</t>
        </r>
      </text>
    </comment>
    <comment ref="L19" authorId="0" shapeId="0" xr:uid="{020D3BE7-2B44-4331-B26B-419FB2FD7FF3}">
      <text>
        <r>
          <rPr>
            <sz val="11"/>
            <color theme="1"/>
            <rFont val="Calibri"/>
            <family val="2"/>
            <scheme val="minor"/>
          </rPr>
          <t>Base period: 2024</t>
        </r>
      </text>
    </comment>
    <comment ref="R19" authorId="0" shapeId="0" xr:uid="{C8BDE53E-E41B-423B-A399-F9D2FDB7432D}">
      <text>
        <r>
          <rPr>
            <sz val="11"/>
            <color theme="1"/>
            <rFont val="Calibri"/>
            <family val="2"/>
            <scheme val="minor"/>
          </rPr>
          <t>Base period: 2024</t>
        </r>
      </text>
    </comment>
    <comment ref="S19" authorId="0" shapeId="0" xr:uid="{FDE3E0DB-640C-4DE3-B699-2C82151EA0E7}">
      <text>
        <r>
          <rPr>
            <sz val="11"/>
            <color theme="1"/>
            <rFont val="Calibri"/>
            <family val="2"/>
            <scheme val="minor"/>
          </rPr>
          <t>Base period: 2024</t>
        </r>
      </text>
    </comment>
    <comment ref="T19" authorId="0" shapeId="0" xr:uid="{45CA026A-9FF9-4064-9E92-47D29A984C79}">
      <text>
        <r>
          <rPr>
            <sz val="11"/>
            <color theme="1"/>
            <rFont val="Calibri"/>
            <family val="2"/>
            <scheme val="minor"/>
          </rPr>
          <t>Base period: 2024</t>
        </r>
      </text>
    </comment>
    <comment ref="U19" authorId="0" shapeId="0" xr:uid="{38EF3A10-8E07-464A-B3A7-6CA9E1C535CB}">
      <text>
        <r>
          <rPr>
            <sz val="11"/>
            <color theme="1"/>
            <rFont val="Calibri"/>
            <family val="2"/>
            <scheme val="minor"/>
          </rPr>
          <t>Base period: 2024</t>
        </r>
      </text>
    </comment>
    <comment ref="V19" authorId="0" shapeId="0" xr:uid="{7A2B7581-D30F-4B13-BFE9-4861BCB7820A}">
      <text>
        <r>
          <rPr>
            <sz val="11"/>
            <color theme="1"/>
            <rFont val="Calibri"/>
            <family val="2"/>
            <scheme val="minor"/>
          </rPr>
          <t>Base period: 2024</t>
        </r>
      </text>
    </comment>
    <comment ref="W19" authorId="0" shapeId="0" xr:uid="{D40688E9-16AB-4657-8932-A59595049527}">
      <text>
        <r>
          <rPr>
            <sz val="11"/>
            <color theme="1"/>
            <rFont val="Calibri"/>
            <family val="2"/>
            <scheme val="minor"/>
          </rPr>
          <t>Base period: 2024</t>
        </r>
      </text>
    </comment>
    <comment ref="X19" authorId="0" shapeId="0" xr:uid="{B618E2EB-B92E-4F70-BC71-787642896321}">
      <text>
        <r>
          <rPr>
            <sz val="11"/>
            <color theme="1"/>
            <rFont val="Calibri"/>
            <family val="2"/>
            <scheme val="minor"/>
          </rPr>
          <t>Base period: 2024</t>
        </r>
      </text>
    </comment>
    <comment ref="Y19" authorId="0" shapeId="0" xr:uid="{2A9CA19A-3ECF-4736-BE26-9E85D9B15E80}">
      <text>
        <r>
          <rPr>
            <sz val="11"/>
            <color theme="1"/>
            <rFont val="Calibri"/>
            <family val="2"/>
            <scheme val="minor"/>
          </rPr>
          <t>Base period: 2024</t>
        </r>
      </text>
    </comment>
    <comment ref="Z19" authorId="0" shapeId="0" xr:uid="{689FC4BE-1F85-49C9-B6E5-F80336224643}">
      <text>
        <r>
          <rPr>
            <sz val="11"/>
            <color theme="1"/>
            <rFont val="Calibri"/>
            <family val="2"/>
            <scheme val="minor"/>
          </rPr>
          <t>Base period: 2024</t>
        </r>
      </text>
    </comment>
    <comment ref="AA19" authorId="0" shapeId="0" xr:uid="{E9EE5197-DAC2-47FE-939D-F070EE26468C}">
      <text>
        <r>
          <rPr>
            <sz val="11"/>
            <color theme="1"/>
            <rFont val="Calibri"/>
            <family val="2"/>
            <scheme val="minor"/>
          </rPr>
          <t>Base period: 2024</t>
        </r>
      </text>
    </comment>
    <comment ref="D20" authorId="0" shapeId="0" xr:uid="{64130825-EFE1-47D5-A20C-32A1E8ED033A}">
      <text>
        <r>
          <rPr>
            <sz val="11"/>
            <color theme="1"/>
            <rFont val="Calibri"/>
            <family val="2"/>
            <scheme val="minor"/>
          </rPr>
          <t>Base period: 2024</t>
        </r>
      </text>
    </comment>
    <comment ref="E20" authorId="0" shapeId="0" xr:uid="{7ECB92A9-BB13-4B1C-B0AA-D5D8ED14B4BE}">
      <text>
        <r>
          <rPr>
            <sz val="11"/>
            <color theme="1"/>
            <rFont val="Calibri"/>
            <family val="2"/>
            <scheme val="minor"/>
          </rPr>
          <t>Base period: 2024</t>
        </r>
      </text>
    </comment>
    <comment ref="F20" authorId="0" shapeId="0" xr:uid="{404B6554-3492-417E-9E3E-67B3583C71F3}">
      <text>
        <r>
          <rPr>
            <sz val="11"/>
            <color theme="1"/>
            <rFont val="Calibri"/>
            <family val="2"/>
            <scheme val="minor"/>
          </rPr>
          <t>Base period: 2024</t>
        </r>
      </text>
    </comment>
    <comment ref="G20" authorId="0" shapeId="0" xr:uid="{E56C83AF-47E3-4714-8331-7FEE8C7F7302}">
      <text>
        <r>
          <rPr>
            <sz val="11"/>
            <color theme="1"/>
            <rFont val="Calibri"/>
            <family val="2"/>
            <scheme val="minor"/>
          </rPr>
          <t>Base period: 2024</t>
        </r>
      </text>
    </comment>
    <comment ref="H20" authorId="0" shapeId="0" xr:uid="{67A52D2D-CD2E-40E1-B60B-5ED2237A1DA8}">
      <text>
        <r>
          <rPr>
            <sz val="11"/>
            <color theme="1"/>
            <rFont val="Calibri"/>
            <family val="2"/>
            <scheme val="minor"/>
          </rPr>
          <t>Base period: 2024</t>
        </r>
      </text>
    </comment>
    <comment ref="I20" authorId="0" shapeId="0" xr:uid="{CC7D3B69-5374-4B6F-9700-AB8BB26ED8E3}">
      <text>
        <r>
          <rPr>
            <sz val="11"/>
            <color theme="1"/>
            <rFont val="Calibri"/>
            <family val="2"/>
            <scheme val="minor"/>
          </rPr>
          <t>Base period: 2024</t>
        </r>
      </text>
    </comment>
    <comment ref="J20" authorId="0" shapeId="0" xr:uid="{19209965-FFFE-4FF1-B11B-D9B95D09B435}">
      <text>
        <r>
          <rPr>
            <sz val="11"/>
            <color theme="1"/>
            <rFont val="Calibri"/>
            <family val="2"/>
            <scheme val="minor"/>
          </rPr>
          <t>Base period: 2024</t>
        </r>
      </text>
    </comment>
    <comment ref="K20" authorId="0" shapeId="0" xr:uid="{9EBFFC23-D6AF-4EB1-A7CB-10167FF66BD0}">
      <text>
        <r>
          <rPr>
            <sz val="11"/>
            <color theme="1"/>
            <rFont val="Calibri"/>
            <family val="2"/>
            <scheme val="minor"/>
          </rPr>
          <t>Base period: 2024</t>
        </r>
      </text>
    </comment>
    <comment ref="L20" authorId="0" shapeId="0" xr:uid="{5CD5283D-3B38-4AAC-9E6C-B8C5435D8626}">
      <text>
        <r>
          <rPr>
            <sz val="11"/>
            <color theme="1"/>
            <rFont val="Calibri"/>
            <family val="2"/>
            <scheme val="minor"/>
          </rPr>
          <t>Base period: 2024</t>
        </r>
      </text>
    </comment>
    <comment ref="V20" authorId="0" shapeId="0" xr:uid="{B91E7859-98E6-4F82-88F6-795421991B3A}">
      <text>
        <r>
          <rPr>
            <sz val="11"/>
            <color theme="1"/>
            <rFont val="Calibri"/>
            <family val="2"/>
            <scheme val="minor"/>
          </rPr>
          <t>Base period: 2024</t>
        </r>
      </text>
    </comment>
    <comment ref="W20" authorId="0" shapeId="0" xr:uid="{34B25204-B287-406C-BC65-C5165BD7D07D}">
      <text>
        <r>
          <rPr>
            <sz val="11"/>
            <color theme="1"/>
            <rFont val="Calibri"/>
            <family val="2"/>
            <scheme val="minor"/>
          </rPr>
          <t>Base period: 2024</t>
        </r>
      </text>
    </comment>
    <comment ref="X20" authorId="0" shapeId="0" xr:uid="{1547F691-8884-48E1-8C80-883DE9928600}">
      <text>
        <r>
          <rPr>
            <sz val="11"/>
            <color theme="1"/>
            <rFont val="Calibri"/>
            <family val="2"/>
            <scheme val="minor"/>
          </rPr>
          <t>Base period: 2024</t>
        </r>
      </text>
    </comment>
    <comment ref="Y20" authorId="0" shapeId="0" xr:uid="{7D2813AD-2C25-46BB-B39D-CC39DAB1A190}">
      <text>
        <r>
          <rPr>
            <sz val="11"/>
            <color theme="1"/>
            <rFont val="Calibri"/>
            <family val="2"/>
            <scheme val="minor"/>
          </rPr>
          <t>Base period: 2024</t>
        </r>
      </text>
    </comment>
    <comment ref="Z20" authorId="0" shapeId="0" xr:uid="{DE07D641-2681-4D55-B7EE-04F9146A16DE}">
      <text>
        <r>
          <rPr>
            <sz val="11"/>
            <color theme="1"/>
            <rFont val="Calibri"/>
            <family val="2"/>
            <scheme val="minor"/>
          </rPr>
          <t>Base period: 2024</t>
        </r>
      </text>
    </comment>
    <comment ref="AA20" authorId="0" shapeId="0" xr:uid="{53A59715-87EE-4FEA-A5AC-62A848CC3F90}">
      <text>
        <r>
          <rPr>
            <sz val="11"/>
            <color theme="1"/>
            <rFont val="Calibri"/>
            <family val="2"/>
            <scheme val="minor"/>
          </rPr>
          <t>Base period: 2024</t>
        </r>
      </text>
    </comment>
    <comment ref="D21" authorId="0" shapeId="0" xr:uid="{61E2A293-2C90-431D-8AF4-DFBB5249D859}">
      <text>
        <r>
          <rPr>
            <sz val="11"/>
            <color theme="1"/>
            <rFont val="Calibri"/>
            <family val="2"/>
            <scheme val="minor"/>
          </rPr>
          <t>Base period: 2024</t>
        </r>
      </text>
    </comment>
    <comment ref="E21" authorId="0" shapeId="0" xr:uid="{606880C8-8214-4BC6-95B0-278F0414DC88}">
      <text>
        <r>
          <rPr>
            <sz val="11"/>
            <color theme="1"/>
            <rFont val="Calibri"/>
            <family val="2"/>
            <scheme val="minor"/>
          </rPr>
          <t>Base period: 2024</t>
        </r>
      </text>
    </comment>
    <comment ref="F21" authorId="0" shapeId="0" xr:uid="{A68651E3-367F-4C7E-AF7E-EAF8D9E891E2}">
      <text>
        <r>
          <rPr>
            <sz val="11"/>
            <color theme="1"/>
            <rFont val="Calibri"/>
            <family val="2"/>
            <scheme val="minor"/>
          </rPr>
          <t>Base period: 2024</t>
        </r>
      </text>
    </comment>
    <comment ref="G21" authorId="0" shapeId="0" xr:uid="{C8F398E3-61A3-49EE-90FD-AE04989BCF58}">
      <text>
        <r>
          <rPr>
            <sz val="11"/>
            <color theme="1"/>
            <rFont val="Calibri"/>
            <family val="2"/>
            <scheme val="minor"/>
          </rPr>
          <t>Base period: 2024</t>
        </r>
      </text>
    </comment>
    <comment ref="H21" authorId="0" shapeId="0" xr:uid="{9CE5F509-95C4-4CEE-A687-A9FF46D0CA25}">
      <text>
        <r>
          <rPr>
            <sz val="11"/>
            <color theme="1"/>
            <rFont val="Calibri"/>
            <family val="2"/>
            <scheme val="minor"/>
          </rPr>
          <t>Base period: 2024</t>
        </r>
      </text>
    </comment>
    <comment ref="I21" authorId="0" shapeId="0" xr:uid="{E813C70F-D598-47CD-A06B-E76D25D6B8A9}">
      <text>
        <r>
          <rPr>
            <sz val="11"/>
            <color theme="1"/>
            <rFont val="Calibri"/>
            <family val="2"/>
            <scheme val="minor"/>
          </rPr>
          <t>Base period: 2024</t>
        </r>
      </text>
    </comment>
    <comment ref="J21" authorId="0" shapeId="0" xr:uid="{8A21B89D-0229-44DD-BE54-326F0372826C}">
      <text>
        <r>
          <rPr>
            <sz val="11"/>
            <color theme="1"/>
            <rFont val="Calibri"/>
            <family val="2"/>
            <scheme val="minor"/>
          </rPr>
          <t>Base period: 2024</t>
        </r>
      </text>
    </comment>
    <comment ref="K21" authorId="0" shapeId="0" xr:uid="{3681BD77-20A3-488F-B821-FBAD5AF00C0C}">
      <text>
        <r>
          <rPr>
            <sz val="11"/>
            <color theme="1"/>
            <rFont val="Calibri"/>
            <family val="2"/>
            <scheme val="minor"/>
          </rPr>
          <t>Base period: 2024</t>
        </r>
      </text>
    </comment>
    <comment ref="L21" authorId="0" shapeId="0" xr:uid="{B0A2CF17-E161-4E22-BA05-9A5A97294915}">
      <text>
        <r>
          <rPr>
            <sz val="11"/>
            <color theme="1"/>
            <rFont val="Calibri"/>
            <family val="2"/>
            <scheme val="minor"/>
          </rPr>
          <t>Base period: 2024</t>
        </r>
      </text>
    </comment>
    <comment ref="M21" authorId="0" shapeId="0" xr:uid="{869C7E3F-A9F9-46E0-898E-270BB5224472}">
      <text>
        <r>
          <rPr>
            <sz val="11"/>
            <color theme="1"/>
            <rFont val="Calibri"/>
            <family val="2"/>
            <scheme val="minor"/>
          </rPr>
          <t>Base period: 2024</t>
        </r>
      </text>
    </comment>
    <comment ref="N21" authorId="0" shapeId="0" xr:uid="{50786FD5-7DFB-4029-BE70-0238A0AB07B9}">
      <text>
        <r>
          <rPr>
            <sz val="11"/>
            <color theme="1"/>
            <rFont val="Calibri"/>
            <family val="2"/>
            <scheme val="minor"/>
          </rPr>
          <t>Base period: 2024</t>
        </r>
      </text>
    </comment>
    <comment ref="O21" authorId="0" shapeId="0" xr:uid="{09D2C765-0D69-4AFF-86F1-1939A5A6249A}">
      <text>
        <r>
          <rPr>
            <sz val="11"/>
            <color theme="1"/>
            <rFont val="Calibri"/>
            <family val="2"/>
            <scheme val="minor"/>
          </rPr>
          <t>Base period: 2024</t>
        </r>
      </text>
    </comment>
    <comment ref="P21" authorId="0" shapeId="0" xr:uid="{EDBF9A5D-8780-45EB-BAE4-6CB4DA1CD545}">
      <text>
        <r>
          <rPr>
            <sz val="11"/>
            <color theme="1"/>
            <rFont val="Calibri"/>
            <family val="2"/>
            <scheme val="minor"/>
          </rPr>
          <t>Base period: 2024</t>
        </r>
      </text>
    </comment>
    <comment ref="Q21" authorId="0" shapeId="0" xr:uid="{BF2552C9-4432-4CC8-9ED5-4F993DDA1673}">
      <text>
        <r>
          <rPr>
            <sz val="11"/>
            <color theme="1"/>
            <rFont val="Calibri"/>
            <family val="2"/>
            <scheme val="minor"/>
          </rPr>
          <t>Base period: 2024</t>
        </r>
      </text>
    </comment>
    <comment ref="R21" authorId="0" shapeId="0" xr:uid="{064050B3-C49D-4FBE-92CB-159F3F719EDB}">
      <text>
        <r>
          <rPr>
            <sz val="11"/>
            <color theme="1"/>
            <rFont val="Calibri"/>
            <family val="2"/>
            <scheme val="minor"/>
          </rPr>
          <t>Base period: 2024</t>
        </r>
      </text>
    </comment>
    <comment ref="S21" authorId="0" shapeId="0" xr:uid="{7435257B-F13A-4DDC-A446-F5B5A2F27F2D}">
      <text>
        <r>
          <rPr>
            <sz val="11"/>
            <color theme="1"/>
            <rFont val="Calibri"/>
            <family val="2"/>
            <scheme val="minor"/>
          </rPr>
          <t>Base period: 2024</t>
        </r>
      </text>
    </comment>
    <comment ref="T21" authorId="0" shapeId="0" xr:uid="{CCD65D9F-324B-4B16-B0F0-91BD98947DD2}">
      <text>
        <r>
          <rPr>
            <sz val="11"/>
            <color theme="1"/>
            <rFont val="Calibri"/>
            <family val="2"/>
            <scheme val="minor"/>
          </rPr>
          <t>Base period: 2024</t>
        </r>
      </text>
    </comment>
    <comment ref="U21" authorId="0" shapeId="0" xr:uid="{8CDF0938-71C5-429E-A8C0-535051559976}">
      <text>
        <r>
          <rPr>
            <sz val="11"/>
            <color theme="1"/>
            <rFont val="Calibri"/>
            <family val="2"/>
            <scheme val="minor"/>
          </rPr>
          <t>Base period: 2024</t>
        </r>
      </text>
    </comment>
    <comment ref="V21" authorId="0" shapeId="0" xr:uid="{1B3D47D6-FE1F-41F3-8F33-6AF88B38D9E0}">
      <text>
        <r>
          <rPr>
            <sz val="11"/>
            <color theme="1"/>
            <rFont val="Calibri"/>
            <family val="2"/>
            <scheme val="minor"/>
          </rPr>
          <t>Base period: 2024</t>
        </r>
      </text>
    </comment>
    <comment ref="W21" authorId="0" shapeId="0" xr:uid="{E66ECBA8-C05C-4831-8EF0-2252D9D2D678}">
      <text>
        <r>
          <rPr>
            <sz val="11"/>
            <color theme="1"/>
            <rFont val="Calibri"/>
            <family val="2"/>
            <scheme val="minor"/>
          </rPr>
          <t>Base period: 2024</t>
        </r>
      </text>
    </comment>
    <comment ref="X21" authorId="0" shapeId="0" xr:uid="{26DA9FEA-4161-4A35-AB8B-0794252CF8CC}">
      <text>
        <r>
          <rPr>
            <sz val="11"/>
            <color theme="1"/>
            <rFont val="Calibri"/>
            <family val="2"/>
            <scheme val="minor"/>
          </rPr>
          <t>Base period: 2024</t>
        </r>
      </text>
    </comment>
    <comment ref="Y21" authorId="0" shapeId="0" xr:uid="{361E40A7-55FD-44A0-AF5F-3D18C627C2BD}">
      <text>
        <r>
          <rPr>
            <sz val="11"/>
            <color theme="1"/>
            <rFont val="Calibri"/>
            <family val="2"/>
            <scheme val="minor"/>
          </rPr>
          <t>Base period: 2024</t>
        </r>
      </text>
    </comment>
    <comment ref="Z21" authorId="0" shapeId="0" xr:uid="{7FAC21CE-2BCC-44BA-A839-99E952704960}">
      <text>
        <r>
          <rPr>
            <sz val="11"/>
            <color theme="1"/>
            <rFont val="Calibri"/>
            <family val="2"/>
            <scheme val="minor"/>
          </rPr>
          <t>Base period: 2024</t>
        </r>
      </text>
    </comment>
    <comment ref="AA21" authorId="0" shapeId="0" xr:uid="{45917D72-DF2F-4771-BF88-9F2333F36160}">
      <text>
        <r>
          <rPr>
            <sz val="11"/>
            <color theme="1"/>
            <rFont val="Calibri"/>
            <family val="2"/>
            <scheme val="minor"/>
          </rPr>
          <t>Base period: 2024</t>
        </r>
      </text>
    </comment>
    <comment ref="D22" authorId="0" shapeId="0" xr:uid="{1BD12792-C433-450C-A04B-6E27F243F758}">
      <text>
        <r>
          <rPr>
            <sz val="11"/>
            <color theme="1"/>
            <rFont val="Calibri"/>
            <family val="2"/>
            <scheme val="minor"/>
          </rPr>
          <t>Base period: 2024</t>
        </r>
      </text>
    </comment>
    <comment ref="E22" authorId="0" shapeId="0" xr:uid="{DC054A99-0556-4B2E-B482-E772312778EC}">
      <text>
        <r>
          <rPr>
            <sz val="11"/>
            <color theme="1"/>
            <rFont val="Calibri"/>
            <family val="2"/>
            <scheme val="minor"/>
          </rPr>
          <t>Base period: 2024</t>
        </r>
      </text>
    </comment>
    <comment ref="F22" authorId="0" shapeId="0" xr:uid="{F918AFFB-7A6A-4BC9-88D6-E6F446B0D4F2}">
      <text>
        <r>
          <rPr>
            <sz val="11"/>
            <color theme="1"/>
            <rFont val="Calibri"/>
            <family val="2"/>
            <scheme val="minor"/>
          </rPr>
          <t>Base period: 2024</t>
        </r>
      </text>
    </comment>
    <comment ref="G22" authorId="0" shapeId="0" xr:uid="{79A634B5-3AFB-4175-BFCB-C8B017D032E0}">
      <text>
        <r>
          <rPr>
            <sz val="11"/>
            <color theme="1"/>
            <rFont val="Calibri"/>
            <family val="2"/>
            <scheme val="minor"/>
          </rPr>
          <t>Base period: 2024</t>
        </r>
      </text>
    </comment>
    <comment ref="H22" authorId="0" shapeId="0" xr:uid="{E4948559-AEF4-47F2-A94E-E3EFEE969FDB}">
      <text>
        <r>
          <rPr>
            <sz val="11"/>
            <color theme="1"/>
            <rFont val="Calibri"/>
            <family val="2"/>
            <scheme val="minor"/>
          </rPr>
          <t>Base period: 2024</t>
        </r>
      </text>
    </comment>
    <comment ref="I22" authorId="0" shapeId="0" xr:uid="{A529F4C7-D9A2-4342-84F5-8A5AD70472B8}">
      <text>
        <r>
          <rPr>
            <sz val="11"/>
            <color theme="1"/>
            <rFont val="Calibri"/>
            <family val="2"/>
            <scheme val="minor"/>
          </rPr>
          <t>Base period: 2024</t>
        </r>
      </text>
    </comment>
    <comment ref="J22" authorId="0" shapeId="0" xr:uid="{434482D4-AAB6-4F11-9DD9-FFDE09B8572F}">
      <text>
        <r>
          <rPr>
            <sz val="11"/>
            <color theme="1"/>
            <rFont val="Calibri"/>
            <family val="2"/>
            <scheme val="minor"/>
          </rPr>
          <t>Base period: 2024</t>
        </r>
      </text>
    </comment>
    <comment ref="K22" authorId="0" shapeId="0" xr:uid="{A69B4B56-4A82-4678-AAAF-F2F9BE1BC33A}">
      <text>
        <r>
          <rPr>
            <sz val="11"/>
            <color theme="1"/>
            <rFont val="Calibri"/>
            <family val="2"/>
            <scheme val="minor"/>
          </rPr>
          <t>Base period: 2024</t>
        </r>
      </text>
    </comment>
    <comment ref="L22" authorId="0" shapeId="0" xr:uid="{DD210991-7F09-47F9-AC03-CF74CC654E98}">
      <text>
        <r>
          <rPr>
            <sz val="11"/>
            <color theme="1"/>
            <rFont val="Calibri"/>
            <family val="2"/>
            <scheme val="minor"/>
          </rPr>
          <t>Base period: 2024</t>
        </r>
      </text>
    </comment>
    <comment ref="R22" authorId="0" shapeId="0" xr:uid="{2E34A34B-7008-4558-B6C7-571035DDF8A0}">
      <text>
        <r>
          <rPr>
            <sz val="11"/>
            <color theme="1"/>
            <rFont val="Calibri"/>
            <family val="2"/>
            <scheme val="minor"/>
          </rPr>
          <t>Base period: 2024</t>
        </r>
      </text>
    </comment>
    <comment ref="S22" authorId="0" shapeId="0" xr:uid="{31325465-A97E-4FC0-BC45-3B0B184F4D78}">
      <text>
        <r>
          <rPr>
            <sz val="11"/>
            <color theme="1"/>
            <rFont val="Calibri"/>
            <family val="2"/>
            <scheme val="minor"/>
          </rPr>
          <t>Base period: 2024</t>
        </r>
      </text>
    </comment>
    <comment ref="T22" authorId="0" shapeId="0" xr:uid="{D48D279C-258B-4B82-829D-DB7F54D8CA3C}">
      <text>
        <r>
          <rPr>
            <sz val="11"/>
            <color theme="1"/>
            <rFont val="Calibri"/>
            <family val="2"/>
            <scheme val="minor"/>
          </rPr>
          <t>Base period: 2024</t>
        </r>
      </text>
    </comment>
    <comment ref="U22" authorId="0" shapeId="0" xr:uid="{9268C17E-1BA0-4F73-9F73-952966953C35}">
      <text>
        <r>
          <rPr>
            <sz val="11"/>
            <color theme="1"/>
            <rFont val="Calibri"/>
            <family val="2"/>
            <scheme val="minor"/>
          </rPr>
          <t>Base period: 2024</t>
        </r>
      </text>
    </comment>
    <comment ref="V22" authorId="0" shapeId="0" xr:uid="{F2E49E3E-5FF1-4B50-A865-B6D850681E21}">
      <text>
        <r>
          <rPr>
            <sz val="11"/>
            <color theme="1"/>
            <rFont val="Calibri"/>
            <family val="2"/>
            <scheme val="minor"/>
          </rPr>
          <t>Base period: 2024</t>
        </r>
      </text>
    </comment>
    <comment ref="W22" authorId="0" shapeId="0" xr:uid="{D3960023-984F-42C2-9A29-F5623B0091BD}">
      <text>
        <r>
          <rPr>
            <sz val="11"/>
            <color theme="1"/>
            <rFont val="Calibri"/>
            <family val="2"/>
            <scheme val="minor"/>
          </rPr>
          <t>Base period: 2024</t>
        </r>
      </text>
    </comment>
    <comment ref="X22" authorId="0" shapeId="0" xr:uid="{BD479543-934A-4629-A13E-CC4F57DCDC3C}">
      <text>
        <r>
          <rPr>
            <sz val="11"/>
            <color theme="1"/>
            <rFont val="Calibri"/>
            <family val="2"/>
            <scheme val="minor"/>
          </rPr>
          <t>Base period: 2024</t>
        </r>
      </text>
    </comment>
    <comment ref="Y22" authorId="0" shapeId="0" xr:uid="{65A3070A-151A-4334-A79E-63626E27496B}">
      <text>
        <r>
          <rPr>
            <sz val="11"/>
            <color theme="1"/>
            <rFont val="Calibri"/>
            <family val="2"/>
            <scheme val="minor"/>
          </rPr>
          <t>Base period: 2024</t>
        </r>
      </text>
    </comment>
    <comment ref="Z22" authorId="0" shapeId="0" xr:uid="{25E43BF7-8B21-43F9-B734-99ECED81A008}">
      <text>
        <r>
          <rPr>
            <sz val="11"/>
            <color theme="1"/>
            <rFont val="Calibri"/>
            <family val="2"/>
            <scheme val="minor"/>
          </rPr>
          <t>Base period: 2024</t>
        </r>
      </text>
    </comment>
    <comment ref="AA22" authorId="0" shapeId="0" xr:uid="{94E21611-02C8-4676-A3F3-623BCCE3842C}">
      <text>
        <r>
          <rPr>
            <sz val="11"/>
            <color theme="1"/>
            <rFont val="Calibri"/>
            <family val="2"/>
            <scheme val="minor"/>
          </rPr>
          <t>Base period: 2024</t>
        </r>
      </text>
    </comment>
    <comment ref="D23" authorId="0" shapeId="0" xr:uid="{C834525C-704F-436D-8258-8C4E98DA7FE9}">
      <text>
        <r>
          <rPr>
            <sz val="11"/>
            <color theme="1"/>
            <rFont val="Calibri"/>
            <family val="2"/>
            <scheme val="minor"/>
          </rPr>
          <t>Base period: 2024</t>
        </r>
      </text>
    </comment>
    <comment ref="E23" authorId="0" shapeId="0" xr:uid="{EDDFED2E-FC27-4D8B-AFA8-DA62C2DAAD76}">
      <text>
        <r>
          <rPr>
            <sz val="11"/>
            <color theme="1"/>
            <rFont val="Calibri"/>
            <family val="2"/>
            <scheme val="minor"/>
          </rPr>
          <t>Base period: 2024</t>
        </r>
      </text>
    </comment>
    <comment ref="F23" authorId="0" shapeId="0" xr:uid="{6C349574-3CA0-414C-830D-3C9E5CF6D070}">
      <text>
        <r>
          <rPr>
            <sz val="11"/>
            <color theme="1"/>
            <rFont val="Calibri"/>
            <family val="2"/>
            <scheme val="minor"/>
          </rPr>
          <t>Base period: 2024</t>
        </r>
      </text>
    </comment>
    <comment ref="G23" authorId="0" shapeId="0" xr:uid="{20684393-79E4-4DC1-BF4E-FD2CF13F064F}">
      <text>
        <r>
          <rPr>
            <sz val="11"/>
            <color theme="1"/>
            <rFont val="Calibri"/>
            <family val="2"/>
            <scheme val="minor"/>
          </rPr>
          <t>Base period: 2024</t>
        </r>
      </text>
    </comment>
    <comment ref="H23" authorId="0" shapeId="0" xr:uid="{967B6362-659F-42BF-8EAC-6C58DA8F2F18}">
      <text>
        <r>
          <rPr>
            <sz val="11"/>
            <color theme="1"/>
            <rFont val="Calibri"/>
            <family val="2"/>
            <scheme val="minor"/>
          </rPr>
          <t>Base period: 2024</t>
        </r>
      </text>
    </comment>
    <comment ref="I23" authorId="0" shapeId="0" xr:uid="{0A13FC4B-3574-4D10-9D34-B714C6476777}">
      <text>
        <r>
          <rPr>
            <sz val="11"/>
            <color theme="1"/>
            <rFont val="Calibri"/>
            <family val="2"/>
            <scheme val="minor"/>
          </rPr>
          <t>Base period: 2024</t>
        </r>
      </text>
    </comment>
    <comment ref="J23" authorId="0" shapeId="0" xr:uid="{121E6F8F-1009-49A5-99C6-5A1FCBB5A721}">
      <text>
        <r>
          <rPr>
            <sz val="11"/>
            <color theme="1"/>
            <rFont val="Calibri"/>
            <family val="2"/>
            <scheme val="minor"/>
          </rPr>
          <t>Base period: 2024</t>
        </r>
      </text>
    </comment>
    <comment ref="K23" authorId="0" shapeId="0" xr:uid="{1699A871-B242-4B9A-9F7D-C5B81281E8F5}">
      <text>
        <r>
          <rPr>
            <sz val="11"/>
            <color theme="1"/>
            <rFont val="Calibri"/>
            <family val="2"/>
            <scheme val="minor"/>
          </rPr>
          <t>Base period: 2024</t>
        </r>
      </text>
    </comment>
    <comment ref="L23" authorId="0" shapeId="0" xr:uid="{831C4AAD-E33E-47AA-94A2-14317CDE919F}">
      <text>
        <r>
          <rPr>
            <sz val="11"/>
            <color theme="1"/>
            <rFont val="Calibri"/>
            <family val="2"/>
            <scheme val="minor"/>
          </rPr>
          <t>Base period: 2024</t>
        </r>
      </text>
    </comment>
    <comment ref="M23" authorId="0" shapeId="0" xr:uid="{3B8415D1-0F99-4D3B-9CD5-623228142D7B}">
      <text>
        <r>
          <rPr>
            <sz val="11"/>
            <color theme="1"/>
            <rFont val="Calibri"/>
            <family val="2"/>
            <scheme val="minor"/>
          </rPr>
          <t>Base period: 2024</t>
        </r>
      </text>
    </comment>
    <comment ref="N23" authorId="0" shapeId="0" xr:uid="{7CA48B90-A005-471F-B21A-7E8AC3195170}">
      <text>
        <r>
          <rPr>
            <sz val="11"/>
            <color theme="1"/>
            <rFont val="Calibri"/>
            <family val="2"/>
            <scheme val="minor"/>
          </rPr>
          <t>Base period: 2024</t>
        </r>
      </text>
    </comment>
    <comment ref="O23" authorId="0" shapeId="0" xr:uid="{069333E3-1F50-424F-8B0D-185DAAA5B029}">
      <text>
        <r>
          <rPr>
            <sz val="11"/>
            <color theme="1"/>
            <rFont val="Calibri"/>
            <family val="2"/>
            <scheme val="minor"/>
          </rPr>
          <t>Base period: 2024</t>
        </r>
      </text>
    </comment>
    <comment ref="P23" authorId="0" shapeId="0" xr:uid="{2F96A418-CEB4-4E43-B7E1-7182AAA7B290}">
      <text>
        <r>
          <rPr>
            <sz val="11"/>
            <color theme="1"/>
            <rFont val="Calibri"/>
            <family val="2"/>
            <scheme val="minor"/>
          </rPr>
          <t>Base period: 2024</t>
        </r>
      </text>
    </comment>
    <comment ref="Q23" authorId="0" shapeId="0" xr:uid="{DFAC9A35-3901-428A-B1D1-10F3328C8CAB}">
      <text>
        <r>
          <rPr>
            <sz val="11"/>
            <color theme="1"/>
            <rFont val="Calibri"/>
            <family val="2"/>
            <scheme val="minor"/>
          </rPr>
          <t>Base period: 2024</t>
        </r>
      </text>
    </comment>
    <comment ref="R23" authorId="0" shapeId="0" xr:uid="{F604795F-E2F1-464A-B7F7-1B10B9764C60}">
      <text>
        <r>
          <rPr>
            <sz val="11"/>
            <color theme="1"/>
            <rFont val="Calibri"/>
            <family val="2"/>
            <scheme val="minor"/>
          </rPr>
          <t>Base period: 2024</t>
        </r>
      </text>
    </comment>
    <comment ref="S23" authorId="0" shapeId="0" xr:uid="{894E7779-4217-4ADE-A15E-A7F82FCA6F8B}">
      <text>
        <r>
          <rPr>
            <sz val="11"/>
            <color theme="1"/>
            <rFont val="Calibri"/>
            <family val="2"/>
            <scheme val="minor"/>
          </rPr>
          <t>Base period: 2024</t>
        </r>
      </text>
    </comment>
    <comment ref="T23" authorId="0" shapeId="0" xr:uid="{5D8151A4-10CC-4260-BEBF-722C839CCFA3}">
      <text>
        <r>
          <rPr>
            <sz val="11"/>
            <color theme="1"/>
            <rFont val="Calibri"/>
            <family val="2"/>
            <scheme val="minor"/>
          </rPr>
          <t>Base period: 2024</t>
        </r>
      </text>
    </comment>
    <comment ref="U23" authorId="0" shapeId="0" xr:uid="{0E1DA254-B242-4615-963A-9290955ED36E}">
      <text>
        <r>
          <rPr>
            <sz val="11"/>
            <color theme="1"/>
            <rFont val="Calibri"/>
            <family val="2"/>
            <scheme val="minor"/>
          </rPr>
          <t>Base period: 2024</t>
        </r>
      </text>
    </comment>
    <comment ref="V23" authorId="0" shapeId="0" xr:uid="{2946B5D7-FFCF-4683-973A-BECE3EDBBDC8}">
      <text>
        <r>
          <rPr>
            <sz val="11"/>
            <color theme="1"/>
            <rFont val="Calibri"/>
            <family val="2"/>
            <scheme val="minor"/>
          </rPr>
          <t>Base period: 2024</t>
        </r>
      </text>
    </comment>
    <comment ref="W23" authorId="0" shapeId="0" xr:uid="{C5848BBE-8321-4164-AE0D-5A71AF1DCF71}">
      <text>
        <r>
          <rPr>
            <sz val="11"/>
            <color theme="1"/>
            <rFont val="Calibri"/>
            <family val="2"/>
            <scheme val="minor"/>
          </rPr>
          <t>Base period: 2024</t>
        </r>
      </text>
    </comment>
    <comment ref="X23" authorId="0" shapeId="0" xr:uid="{49DA0DD6-CF4C-4A98-8342-45A816921EFA}">
      <text>
        <r>
          <rPr>
            <sz val="11"/>
            <color theme="1"/>
            <rFont val="Calibri"/>
            <family val="2"/>
            <scheme val="minor"/>
          </rPr>
          <t>Base period: 2024</t>
        </r>
      </text>
    </comment>
    <comment ref="Y23" authorId="0" shapeId="0" xr:uid="{567BE5FB-C3FF-4215-89F8-0265D1D212FD}">
      <text>
        <r>
          <rPr>
            <sz val="11"/>
            <color theme="1"/>
            <rFont val="Calibri"/>
            <family val="2"/>
            <scheme val="minor"/>
          </rPr>
          <t>Base period: 2024</t>
        </r>
      </text>
    </comment>
    <comment ref="Z23" authorId="0" shapeId="0" xr:uid="{50852BA1-2541-47AB-94C3-9DC8DB6E6256}">
      <text>
        <r>
          <rPr>
            <sz val="11"/>
            <color theme="1"/>
            <rFont val="Calibri"/>
            <family val="2"/>
            <scheme val="minor"/>
          </rPr>
          <t>Base period: 2024</t>
        </r>
      </text>
    </comment>
    <comment ref="AA23" authorId="0" shapeId="0" xr:uid="{E4BF8111-995B-4B9E-8925-50AE506823CD}">
      <text>
        <r>
          <rPr>
            <sz val="11"/>
            <color theme="1"/>
            <rFont val="Calibri"/>
            <family val="2"/>
            <scheme val="minor"/>
          </rPr>
          <t>Base period: 2024</t>
        </r>
      </text>
    </comment>
    <comment ref="D24" authorId="0" shapeId="0" xr:uid="{CA5B8D9B-25DE-465A-8495-E6DAB8DEC6F4}">
      <text>
        <r>
          <rPr>
            <sz val="11"/>
            <color theme="1"/>
            <rFont val="Calibri"/>
            <family val="2"/>
            <scheme val="minor"/>
          </rPr>
          <t>Base period: 2024</t>
        </r>
      </text>
    </comment>
    <comment ref="E24" authorId="0" shapeId="0" xr:uid="{92DD30A5-CD70-4200-83E0-0B70A1BAC2AC}">
      <text>
        <r>
          <rPr>
            <sz val="11"/>
            <color theme="1"/>
            <rFont val="Calibri"/>
            <family val="2"/>
            <scheme val="minor"/>
          </rPr>
          <t>Base period: 2024</t>
        </r>
      </text>
    </comment>
    <comment ref="F24" authorId="0" shapeId="0" xr:uid="{B3BE2816-4154-4506-8338-BC94DD929567}">
      <text>
        <r>
          <rPr>
            <sz val="11"/>
            <color theme="1"/>
            <rFont val="Calibri"/>
            <family val="2"/>
            <scheme val="minor"/>
          </rPr>
          <t>Base period: 2024</t>
        </r>
      </text>
    </comment>
    <comment ref="G24" authorId="0" shapeId="0" xr:uid="{BDBF12DC-CF2D-46AB-857B-F586EF0C6F8E}">
      <text>
        <r>
          <rPr>
            <sz val="11"/>
            <color theme="1"/>
            <rFont val="Calibri"/>
            <family val="2"/>
            <scheme val="minor"/>
          </rPr>
          <t>Base period: 2024</t>
        </r>
      </text>
    </comment>
    <comment ref="H24" authorId="0" shapeId="0" xr:uid="{E8AB38BD-6C26-44B5-9935-4190801564C1}">
      <text>
        <r>
          <rPr>
            <sz val="11"/>
            <color theme="1"/>
            <rFont val="Calibri"/>
            <family val="2"/>
            <scheme val="minor"/>
          </rPr>
          <t>Base period: 2024</t>
        </r>
      </text>
    </comment>
    <comment ref="I24" authorId="0" shapeId="0" xr:uid="{E2D4E7AA-76E0-4378-BF3B-87A4F7C59DAA}">
      <text>
        <r>
          <rPr>
            <sz val="11"/>
            <color theme="1"/>
            <rFont val="Calibri"/>
            <family val="2"/>
            <scheme val="minor"/>
          </rPr>
          <t>Base period: 2024</t>
        </r>
      </text>
    </comment>
    <comment ref="J24" authorId="0" shapeId="0" xr:uid="{5E1E66B4-B772-46A2-9917-3F5C02D0F1DD}">
      <text>
        <r>
          <rPr>
            <sz val="11"/>
            <color theme="1"/>
            <rFont val="Calibri"/>
            <family val="2"/>
            <scheme val="minor"/>
          </rPr>
          <t>Base period: 2024</t>
        </r>
      </text>
    </comment>
    <comment ref="K24" authorId="0" shapeId="0" xr:uid="{F6C4F5A3-1B38-4830-852E-973D5AC9CD13}">
      <text>
        <r>
          <rPr>
            <sz val="11"/>
            <color theme="1"/>
            <rFont val="Calibri"/>
            <family val="2"/>
            <scheme val="minor"/>
          </rPr>
          <t>Base period: 2024</t>
        </r>
      </text>
    </comment>
    <comment ref="L24" authorId="0" shapeId="0" xr:uid="{00474590-226D-48EF-8395-16A8742DF3CB}">
      <text>
        <r>
          <rPr>
            <sz val="11"/>
            <color theme="1"/>
            <rFont val="Calibri"/>
            <family val="2"/>
            <scheme val="minor"/>
          </rPr>
          <t>Base period: 2024</t>
        </r>
      </text>
    </comment>
    <comment ref="M24" authorId="0" shapeId="0" xr:uid="{A173D163-555C-40B4-9AF5-07D1C023B1B5}">
      <text>
        <r>
          <rPr>
            <sz val="11"/>
            <color theme="1"/>
            <rFont val="Calibri"/>
            <family val="2"/>
            <scheme val="minor"/>
          </rPr>
          <t>Base period: 2024</t>
        </r>
      </text>
    </comment>
    <comment ref="N24" authorId="0" shapeId="0" xr:uid="{25BB5E69-7381-4313-897B-3FE5CEAB5EEF}">
      <text>
        <r>
          <rPr>
            <sz val="11"/>
            <color theme="1"/>
            <rFont val="Calibri"/>
            <family val="2"/>
            <scheme val="minor"/>
          </rPr>
          <t>Base period: 2024</t>
        </r>
      </text>
    </comment>
    <comment ref="O24" authorId="0" shapeId="0" xr:uid="{6A4107F0-A9AF-4874-A05E-1B69188B9D8A}">
      <text>
        <r>
          <rPr>
            <sz val="11"/>
            <color theme="1"/>
            <rFont val="Calibri"/>
            <family val="2"/>
            <scheme val="minor"/>
          </rPr>
          <t>Base period: 2024</t>
        </r>
      </text>
    </comment>
    <comment ref="Q24" authorId="0" shapeId="0" xr:uid="{F796FE23-02DB-4D56-96EF-A6A245AB87E0}">
      <text>
        <r>
          <rPr>
            <sz val="11"/>
            <color theme="1"/>
            <rFont val="Calibri"/>
            <family val="2"/>
            <scheme val="minor"/>
          </rPr>
          <t>Base period: 2024</t>
        </r>
      </text>
    </comment>
    <comment ref="R24" authorId="0" shapeId="0" xr:uid="{73106F07-6D3D-4571-A78B-58631B9B38A1}">
      <text>
        <r>
          <rPr>
            <sz val="11"/>
            <color theme="1"/>
            <rFont val="Calibri"/>
            <family val="2"/>
            <scheme val="minor"/>
          </rPr>
          <t>Base period: 2024</t>
        </r>
      </text>
    </comment>
    <comment ref="S24" authorId="0" shapeId="0" xr:uid="{953A6699-B9C7-47E1-8ACC-A8E9B648B7B6}">
      <text>
        <r>
          <rPr>
            <sz val="11"/>
            <color theme="1"/>
            <rFont val="Calibri"/>
            <family val="2"/>
            <scheme val="minor"/>
          </rPr>
          <t>Base period: 2024</t>
        </r>
      </text>
    </comment>
    <comment ref="T24" authorId="0" shapeId="0" xr:uid="{F9DE42EC-B435-434A-AE93-558E6AB257E1}">
      <text>
        <r>
          <rPr>
            <sz val="11"/>
            <color theme="1"/>
            <rFont val="Calibri"/>
            <family val="2"/>
            <scheme val="minor"/>
          </rPr>
          <t>Base period: 2024</t>
        </r>
      </text>
    </comment>
    <comment ref="U24" authorId="0" shapeId="0" xr:uid="{CF424098-B257-406F-9D57-53F1CD52C23A}">
      <text>
        <r>
          <rPr>
            <sz val="11"/>
            <color theme="1"/>
            <rFont val="Calibri"/>
            <family val="2"/>
            <scheme val="minor"/>
          </rPr>
          <t>Base period: 2024</t>
        </r>
      </text>
    </comment>
    <comment ref="V24" authorId="0" shapeId="0" xr:uid="{8C57B6D4-180C-4C75-B9EA-624854CDB841}">
      <text>
        <r>
          <rPr>
            <sz val="11"/>
            <color theme="1"/>
            <rFont val="Calibri"/>
            <family val="2"/>
            <scheme val="minor"/>
          </rPr>
          <t>Base period: 2024</t>
        </r>
      </text>
    </comment>
    <comment ref="W24" authorId="0" shapeId="0" xr:uid="{5D76B636-E218-441C-A3BE-775D03FDA3E4}">
      <text>
        <r>
          <rPr>
            <sz val="11"/>
            <color theme="1"/>
            <rFont val="Calibri"/>
            <family val="2"/>
            <scheme val="minor"/>
          </rPr>
          <t>Base period: 2024</t>
        </r>
      </text>
    </comment>
    <comment ref="X24" authorId="0" shapeId="0" xr:uid="{743AA764-E632-4F3B-8D14-2D70734346D4}">
      <text>
        <r>
          <rPr>
            <sz val="11"/>
            <color theme="1"/>
            <rFont val="Calibri"/>
            <family val="2"/>
            <scheme val="minor"/>
          </rPr>
          <t>Base period: 2024</t>
        </r>
      </text>
    </comment>
    <comment ref="Y24" authorId="0" shapeId="0" xr:uid="{CAE77EA5-563A-4E17-A3BE-C2E3CC29AFAB}">
      <text>
        <r>
          <rPr>
            <sz val="11"/>
            <color theme="1"/>
            <rFont val="Calibri"/>
            <family val="2"/>
            <scheme val="minor"/>
          </rPr>
          <t>Base period: 2024</t>
        </r>
      </text>
    </comment>
    <comment ref="Z24" authorId="0" shapeId="0" xr:uid="{8C5708BF-2722-4583-A16A-BE0E2798C30B}">
      <text>
        <r>
          <rPr>
            <sz val="11"/>
            <color theme="1"/>
            <rFont val="Calibri"/>
            <family val="2"/>
            <scheme val="minor"/>
          </rPr>
          <t>Base period: 2024</t>
        </r>
      </text>
    </comment>
    <comment ref="AA24" authorId="0" shapeId="0" xr:uid="{BB120346-76F7-4374-9819-F5B16019529F}">
      <text>
        <r>
          <rPr>
            <sz val="11"/>
            <color theme="1"/>
            <rFont val="Calibri"/>
            <family val="2"/>
            <scheme val="minor"/>
          </rPr>
          <t>Base period: 2024</t>
        </r>
      </text>
    </comment>
    <comment ref="D25" authorId="0" shapeId="0" xr:uid="{F2BE741F-4134-4F79-A60B-70CB96C65DCF}">
      <text>
        <r>
          <rPr>
            <sz val="11"/>
            <color theme="1"/>
            <rFont val="Calibri"/>
            <family val="2"/>
            <scheme val="minor"/>
          </rPr>
          <t>Base period: 2024</t>
        </r>
      </text>
    </comment>
    <comment ref="E25" authorId="0" shapeId="0" xr:uid="{88304624-2E51-422A-889F-86777D42A9F0}">
      <text>
        <r>
          <rPr>
            <sz val="11"/>
            <color theme="1"/>
            <rFont val="Calibri"/>
            <family val="2"/>
            <scheme val="minor"/>
          </rPr>
          <t>Base period: 2024</t>
        </r>
      </text>
    </comment>
    <comment ref="F25" authorId="0" shapeId="0" xr:uid="{158A281E-F815-4E29-ADCF-4BAA5C5E83CE}">
      <text>
        <r>
          <rPr>
            <sz val="11"/>
            <color theme="1"/>
            <rFont val="Calibri"/>
            <family val="2"/>
            <scheme val="minor"/>
          </rPr>
          <t>Base period: 2024</t>
        </r>
      </text>
    </comment>
    <comment ref="G25" authorId="0" shapeId="0" xr:uid="{5C4135E9-A398-4965-984F-D01DC5956378}">
      <text>
        <r>
          <rPr>
            <sz val="11"/>
            <color theme="1"/>
            <rFont val="Calibri"/>
            <family val="2"/>
            <scheme val="minor"/>
          </rPr>
          <t>Base period: 2024</t>
        </r>
      </text>
    </comment>
    <comment ref="H25" authorId="0" shapeId="0" xr:uid="{B60A430B-3E70-404A-BEC8-29AD4AFCABCC}">
      <text>
        <r>
          <rPr>
            <sz val="11"/>
            <color theme="1"/>
            <rFont val="Calibri"/>
            <family val="2"/>
            <scheme val="minor"/>
          </rPr>
          <t>Base period: 2024</t>
        </r>
      </text>
    </comment>
    <comment ref="I25" authorId="0" shapeId="0" xr:uid="{1743A558-8F96-4829-9B31-F4BCB8EC9C1F}">
      <text>
        <r>
          <rPr>
            <sz val="11"/>
            <color theme="1"/>
            <rFont val="Calibri"/>
            <family val="2"/>
            <scheme val="minor"/>
          </rPr>
          <t>Base period: 2024</t>
        </r>
      </text>
    </comment>
    <comment ref="J25" authorId="0" shapeId="0" xr:uid="{63BE41C3-AF91-4FFB-98E3-1607FBD68944}">
      <text>
        <r>
          <rPr>
            <sz val="11"/>
            <color theme="1"/>
            <rFont val="Calibri"/>
            <family val="2"/>
            <scheme val="minor"/>
          </rPr>
          <t>Base period: 2024</t>
        </r>
      </text>
    </comment>
    <comment ref="K25" authorId="0" shapeId="0" xr:uid="{A47DFA55-FBE3-46F3-A837-DF42976127B8}">
      <text>
        <r>
          <rPr>
            <sz val="11"/>
            <color theme="1"/>
            <rFont val="Calibri"/>
            <family val="2"/>
            <scheme val="minor"/>
          </rPr>
          <t>Base period: 2024</t>
        </r>
      </text>
    </comment>
    <comment ref="L25" authorId="0" shapeId="0" xr:uid="{B55E33CB-7D37-41CB-B6E1-B1C762C17120}">
      <text>
        <r>
          <rPr>
            <sz val="11"/>
            <color theme="1"/>
            <rFont val="Calibri"/>
            <family val="2"/>
            <scheme val="minor"/>
          </rPr>
          <t>Base period: 2024</t>
        </r>
      </text>
    </comment>
    <comment ref="R25" authorId="0" shapeId="0" xr:uid="{20433C4D-2C47-4DBC-A169-8BC5434EEEF2}">
      <text>
        <r>
          <rPr>
            <sz val="11"/>
            <color theme="1"/>
            <rFont val="Calibri"/>
            <family val="2"/>
            <scheme val="minor"/>
          </rPr>
          <t>Base period: 2024</t>
        </r>
      </text>
    </comment>
    <comment ref="S25" authorId="0" shapeId="0" xr:uid="{8DBCB730-16B8-43A3-AFDE-3819EFC979BA}">
      <text>
        <r>
          <rPr>
            <sz val="11"/>
            <color theme="1"/>
            <rFont val="Calibri"/>
            <family val="2"/>
            <scheme val="minor"/>
          </rPr>
          <t>Base period: 2024</t>
        </r>
      </text>
    </comment>
    <comment ref="T25" authorId="0" shapeId="0" xr:uid="{AF590864-A816-4EA1-A192-7300BF0A3C89}">
      <text>
        <r>
          <rPr>
            <sz val="11"/>
            <color theme="1"/>
            <rFont val="Calibri"/>
            <family val="2"/>
            <scheme val="minor"/>
          </rPr>
          <t>Base period: 2024</t>
        </r>
      </text>
    </comment>
    <comment ref="U25" authorId="0" shapeId="0" xr:uid="{37A04762-FA75-4990-BF6B-DFEA95E56380}">
      <text>
        <r>
          <rPr>
            <sz val="11"/>
            <color theme="1"/>
            <rFont val="Calibri"/>
            <family val="2"/>
            <scheme val="minor"/>
          </rPr>
          <t>Base period: 2024</t>
        </r>
      </text>
    </comment>
    <comment ref="V25" authorId="0" shapeId="0" xr:uid="{E0B5B17D-BA80-4573-8D41-D173F13ADCBB}">
      <text>
        <r>
          <rPr>
            <sz val="11"/>
            <color theme="1"/>
            <rFont val="Calibri"/>
            <family val="2"/>
            <scheme val="minor"/>
          </rPr>
          <t>Base period: 2024</t>
        </r>
      </text>
    </comment>
    <comment ref="W25" authorId="0" shapeId="0" xr:uid="{3013DB8F-365F-4553-9FC8-885F049B77FF}">
      <text>
        <r>
          <rPr>
            <sz val="11"/>
            <color theme="1"/>
            <rFont val="Calibri"/>
            <family val="2"/>
            <scheme val="minor"/>
          </rPr>
          <t>Base period: 2024</t>
        </r>
      </text>
    </comment>
    <comment ref="X25" authorId="0" shapeId="0" xr:uid="{4025AC76-57E8-439D-AC77-CEB22C7B1469}">
      <text>
        <r>
          <rPr>
            <sz val="11"/>
            <color theme="1"/>
            <rFont val="Calibri"/>
            <family val="2"/>
            <scheme val="minor"/>
          </rPr>
          <t>Base period: 2024</t>
        </r>
      </text>
    </comment>
    <comment ref="Y25" authorId="0" shapeId="0" xr:uid="{8F6CD54E-A83F-4FA9-BF65-840A9574F291}">
      <text>
        <r>
          <rPr>
            <sz val="11"/>
            <color theme="1"/>
            <rFont val="Calibri"/>
            <family val="2"/>
            <scheme val="minor"/>
          </rPr>
          <t>Base period: 2024</t>
        </r>
      </text>
    </comment>
    <comment ref="Z25" authorId="0" shapeId="0" xr:uid="{764355D1-17B0-4418-956B-FDA1C3707919}">
      <text>
        <r>
          <rPr>
            <sz val="11"/>
            <color theme="1"/>
            <rFont val="Calibri"/>
            <family val="2"/>
            <scheme val="minor"/>
          </rPr>
          <t>Base period: 2024</t>
        </r>
      </text>
    </comment>
    <comment ref="AA25" authorId="0" shapeId="0" xr:uid="{DCB57C51-9524-4FB0-93E9-3A4C9B0D3C14}">
      <text>
        <r>
          <rPr>
            <sz val="11"/>
            <color theme="1"/>
            <rFont val="Calibri"/>
            <family val="2"/>
            <scheme val="minor"/>
          </rPr>
          <t>Base period: 2024</t>
        </r>
      </text>
    </comment>
    <comment ref="D26" authorId="0" shapeId="0" xr:uid="{68FD6379-AC3E-4426-94CE-F46DE6BCE786}">
      <text>
        <r>
          <rPr>
            <sz val="11"/>
            <color theme="1"/>
            <rFont val="Calibri"/>
            <family val="2"/>
            <scheme val="minor"/>
          </rPr>
          <t>Base period: 2024</t>
        </r>
      </text>
    </comment>
    <comment ref="E26" authorId="0" shapeId="0" xr:uid="{DC4197DF-0A30-49B8-AC86-F5719BBFF347}">
      <text>
        <r>
          <rPr>
            <sz val="11"/>
            <color theme="1"/>
            <rFont val="Calibri"/>
            <family val="2"/>
            <scheme val="minor"/>
          </rPr>
          <t>Base period: 2024</t>
        </r>
      </text>
    </comment>
    <comment ref="F26" authorId="0" shapeId="0" xr:uid="{912EB850-80BF-4715-95EE-8E0FD52723C4}">
      <text>
        <r>
          <rPr>
            <sz val="11"/>
            <color theme="1"/>
            <rFont val="Calibri"/>
            <family val="2"/>
            <scheme val="minor"/>
          </rPr>
          <t>Base period: 2024</t>
        </r>
      </text>
    </comment>
    <comment ref="G26" authorId="0" shapeId="0" xr:uid="{26D62D3E-A11F-481B-A5E9-2558F10E2317}">
      <text>
        <r>
          <rPr>
            <sz val="11"/>
            <color theme="1"/>
            <rFont val="Calibri"/>
            <family val="2"/>
            <scheme val="minor"/>
          </rPr>
          <t>Base period: 2024</t>
        </r>
      </text>
    </comment>
    <comment ref="H26" authorId="0" shapeId="0" xr:uid="{8270C11E-A111-46ED-9765-A55812793C3C}">
      <text>
        <r>
          <rPr>
            <sz val="11"/>
            <color theme="1"/>
            <rFont val="Calibri"/>
            <family val="2"/>
            <scheme val="minor"/>
          </rPr>
          <t>Base period: 2024</t>
        </r>
      </text>
    </comment>
    <comment ref="I26" authorId="0" shapeId="0" xr:uid="{73232390-BF4A-4644-BD5C-C6AE529BE0DD}">
      <text>
        <r>
          <rPr>
            <sz val="11"/>
            <color theme="1"/>
            <rFont val="Calibri"/>
            <family val="2"/>
            <scheme val="minor"/>
          </rPr>
          <t>Base period: 2024</t>
        </r>
      </text>
    </comment>
    <comment ref="J26" authorId="0" shapeId="0" xr:uid="{A3217EAD-F6F2-4578-817D-9067151F7595}">
      <text>
        <r>
          <rPr>
            <sz val="11"/>
            <color theme="1"/>
            <rFont val="Calibri"/>
            <family val="2"/>
            <scheme val="minor"/>
          </rPr>
          <t>Base period: 2024</t>
        </r>
      </text>
    </comment>
    <comment ref="K26" authorId="0" shapeId="0" xr:uid="{27C33BD2-37F5-4CD4-8DDA-38B00C36D618}">
      <text>
        <r>
          <rPr>
            <sz val="11"/>
            <color theme="1"/>
            <rFont val="Calibri"/>
            <family val="2"/>
            <scheme val="minor"/>
          </rPr>
          <t>Base period: 2024</t>
        </r>
      </text>
    </comment>
    <comment ref="L26" authorId="0" shapeId="0" xr:uid="{643D9AFF-2ACE-4F4F-8877-7ECFA7B14FB7}">
      <text>
        <r>
          <rPr>
            <sz val="11"/>
            <color theme="1"/>
            <rFont val="Calibri"/>
            <family val="2"/>
            <scheme val="minor"/>
          </rPr>
          <t>Base period: 2024</t>
        </r>
      </text>
    </comment>
    <comment ref="R26" authorId="0" shapeId="0" xr:uid="{6B9E0152-4FDA-4641-8A03-0AD138D17C8E}">
      <text>
        <r>
          <rPr>
            <sz val="11"/>
            <color theme="1"/>
            <rFont val="Calibri"/>
            <family val="2"/>
            <scheme val="minor"/>
          </rPr>
          <t>Base period: 2024</t>
        </r>
      </text>
    </comment>
    <comment ref="S26" authorId="0" shapeId="0" xr:uid="{9C27A33D-9CE2-4531-B502-604579094A42}">
      <text>
        <r>
          <rPr>
            <sz val="11"/>
            <color theme="1"/>
            <rFont val="Calibri"/>
            <family val="2"/>
            <scheme val="minor"/>
          </rPr>
          <t>Base period: 2024</t>
        </r>
      </text>
    </comment>
    <comment ref="T26" authorId="0" shapeId="0" xr:uid="{CDDB8478-6668-42CE-BEB5-679E01A6974A}">
      <text>
        <r>
          <rPr>
            <sz val="11"/>
            <color theme="1"/>
            <rFont val="Calibri"/>
            <family val="2"/>
            <scheme val="minor"/>
          </rPr>
          <t>Base period: 2024</t>
        </r>
      </text>
    </comment>
    <comment ref="U26" authorId="0" shapeId="0" xr:uid="{FA5B0B0E-542E-427F-8385-D13BAB67572C}">
      <text>
        <r>
          <rPr>
            <sz val="11"/>
            <color theme="1"/>
            <rFont val="Calibri"/>
            <family val="2"/>
            <scheme val="minor"/>
          </rPr>
          <t>Base period: 2024</t>
        </r>
      </text>
    </comment>
    <comment ref="V26" authorId="0" shapeId="0" xr:uid="{7ED20E91-EF31-4B27-9F55-AB5C30A652C5}">
      <text>
        <r>
          <rPr>
            <sz val="11"/>
            <color theme="1"/>
            <rFont val="Calibri"/>
            <family val="2"/>
            <scheme val="minor"/>
          </rPr>
          <t>Base period: 2024</t>
        </r>
      </text>
    </comment>
    <comment ref="W26" authorId="0" shapeId="0" xr:uid="{A92AB534-3E58-4529-845C-08B61543F3BE}">
      <text>
        <r>
          <rPr>
            <sz val="11"/>
            <color theme="1"/>
            <rFont val="Calibri"/>
            <family val="2"/>
            <scheme val="minor"/>
          </rPr>
          <t>Base period: 2024</t>
        </r>
      </text>
    </comment>
    <comment ref="X26" authorId="0" shapeId="0" xr:uid="{5492C726-EA2B-4342-A513-18BBACAA739D}">
      <text>
        <r>
          <rPr>
            <sz val="11"/>
            <color theme="1"/>
            <rFont val="Calibri"/>
            <family val="2"/>
            <scheme val="minor"/>
          </rPr>
          <t>Base period: 2024</t>
        </r>
      </text>
    </comment>
    <comment ref="Y26" authorId="0" shapeId="0" xr:uid="{5DD1C9E4-8B7B-4CD1-85C6-3D450093033A}">
      <text>
        <r>
          <rPr>
            <sz val="11"/>
            <color theme="1"/>
            <rFont val="Calibri"/>
            <family val="2"/>
            <scheme val="minor"/>
          </rPr>
          <t>Base period: 2024</t>
        </r>
      </text>
    </comment>
    <comment ref="Z26" authorId="0" shapeId="0" xr:uid="{D5BE179F-8D5F-468C-8226-47404E4599F6}">
      <text>
        <r>
          <rPr>
            <sz val="11"/>
            <color theme="1"/>
            <rFont val="Calibri"/>
            <family val="2"/>
            <scheme val="minor"/>
          </rPr>
          <t>Base period: 2024</t>
        </r>
      </text>
    </comment>
    <comment ref="AA26" authorId="0" shapeId="0" xr:uid="{84B15222-0FE6-4159-933B-5CA16C9DE48E}">
      <text>
        <r>
          <rPr>
            <sz val="11"/>
            <color theme="1"/>
            <rFont val="Calibri"/>
            <family val="2"/>
            <scheme val="minor"/>
          </rPr>
          <t>Base period: 2024</t>
        </r>
      </text>
    </comment>
    <comment ref="D27" authorId="0" shapeId="0" xr:uid="{A6A6472F-3E9F-4AD5-8077-D3F682FF152A}">
      <text>
        <r>
          <rPr>
            <sz val="11"/>
            <color theme="1"/>
            <rFont val="Calibri"/>
            <family val="2"/>
            <scheme val="minor"/>
          </rPr>
          <t>Base period: 2024</t>
        </r>
      </text>
    </comment>
    <comment ref="E27" authorId="0" shapeId="0" xr:uid="{4EF2655D-56FD-45AA-9609-EAA22B67E6D3}">
      <text>
        <r>
          <rPr>
            <sz val="11"/>
            <color theme="1"/>
            <rFont val="Calibri"/>
            <family val="2"/>
            <scheme val="minor"/>
          </rPr>
          <t>Base period: 2024</t>
        </r>
      </text>
    </comment>
    <comment ref="F27" authorId="0" shapeId="0" xr:uid="{50A1EDC5-1A6D-48F9-B4AC-FAA9A72C2D46}">
      <text>
        <r>
          <rPr>
            <sz val="11"/>
            <color theme="1"/>
            <rFont val="Calibri"/>
            <family val="2"/>
            <scheme val="minor"/>
          </rPr>
          <t>Base period: 2024</t>
        </r>
      </text>
    </comment>
    <comment ref="G27" authorId="0" shapeId="0" xr:uid="{7DCEFD17-D10B-4F5F-8AAF-5D5B071EB966}">
      <text>
        <r>
          <rPr>
            <sz val="11"/>
            <color theme="1"/>
            <rFont val="Calibri"/>
            <family val="2"/>
            <scheme val="minor"/>
          </rPr>
          <t>Base period: 2024</t>
        </r>
      </text>
    </comment>
    <comment ref="H27" authorId="0" shapeId="0" xr:uid="{ADD197DE-8C2C-4AD8-9A2B-BCFDA583FDB7}">
      <text>
        <r>
          <rPr>
            <sz val="11"/>
            <color theme="1"/>
            <rFont val="Calibri"/>
            <family val="2"/>
            <scheme val="minor"/>
          </rPr>
          <t>Base period: 2024</t>
        </r>
      </text>
    </comment>
    <comment ref="I27" authorId="0" shapeId="0" xr:uid="{2C789EC9-5142-4EA8-BD3E-867E4BE0A8AC}">
      <text>
        <r>
          <rPr>
            <sz val="11"/>
            <color theme="1"/>
            <rFont val="Calibri"/>
            <family val="2"/>
            <scheme val="minor"/>
          </rPr>
          <t>Base period: 2024</t>
        </r>
      </text>
    </comment>
    <comment ref="J27" authorId="0" shapeId="0" xr:uid="{D0BA3A22-1A1E-42E0-9DD0-B3031D30620B}">
      <text>
        <r>
          <rPr>
            <sz val="11"/>
            <color theme="1"/>
            <rFont val="Calibri"/>
            <family val="2"/>
            <scheme val="minor"/>
          </rPr>
          <t>Base period: 2024</t>
        </r>
      </text>
    </comment>
    <comment ref="K27" authorId="0" shapeId="0" xr:uid="{3D7EFAF6-157F-4ADE-BC11-577FA07358EB}">
      <text>
        <r>
          <rPr>
            <sz val="11"/>
            <color theme="1"/>
            <rFont val="Calibri"/>
            <family val="2"/>
            <scheme val="minor"/>
          </rPr>
          <t>Base period: 2024</t>
        </r>
      </text>
    </comment>
    <comment ref="L27" authorId="0" shapeId="0" xr:uid="{BDA78517-538C-4E70-9F91-122BF649662F}">
      <text>
        <r>
          <rPr>
            <sz val="11"/>
            <color theme="1"/>
            <rFont val="Calibri"/>
            <family val="2"/>
            <scheme val="minor"/>
          </rPr>
          <t>Base period: 2024</t>
        </r>
      </text>
    </comment>
    <comment ref="R27" authorId="0" shapeId="0" xr:uid="{BC6473B6-202A-4529-BC51-DE530AFDF7F7}">
      <text>
        <r>
          <rPr>
            <sz val="11"/>
            <color theme="1"/>
            <rFont val="Calibri"/>
            <family val="2"/>
            <scheme val="minor"/>
          </rPr>
          <t>Base period: 2024</t>
        </r>
      </text>
    </comment>
    <comment ref="S27" authorId="0" shapeId="0" xr:uid="{997C1D66-59DF-4A6A-A869-A5C27DE6AD93}">
      <text>
        <r>
          <rPr>
            <sz val="11"/>
            <color theme="1"/>
            <rFont val="Calibri"/>
            <family val="2"/>
            <scheme val="minor"/>
          </rPr>
          <t>Base period: 2024</t>
        </r>
      </text>
    </comment>
    <comment ref="T27" authorId="0" shapeId="0" xr:uid="{82BB9D69-BCB0-4BFD-AD47-CBD1E3BEEC85}">
      <text>
        <r>
          <rPr>
            <sz val="11"/>
            <color theme="1"/>
            <rFont val="Calibri"/>
            <family val="2"/>
            <scheme val="minor"/>
          </rPr>
          <t>Base period: 2024</t>
        </r>
      </text>
    </comment>
    <comment ref="U27" authorId="0" shapeId="0" xr:uid="{51285BE7-0D7A-4EA2-88CC-9B9A8AF1E1F8}">
      <text>
        <r>
          <rPr>
            <sz val="11"/>
            <color theme="1"/>
            <rFont val="Calibri"/>
            <family val="2"/>
            <scheme val="minor"/>
          </rPr>
          <t>Base period: 2024</t>
        </r>
      </text>
    </comment>
    <comment ref="V27" authorId="0" shapeId="0" xr:uid="{2589573F-C6C4-44CD-9031-8CF335EC6461}">
      <text>
        <r>
          <rPr>
            <sz val="11"/>
            <color theme="1"/>
            <rFont val="Calibri"/>
            <family val="2"/>
            <scheme val="minor"/>
          </rPr>
          <t>Base period: 2024</t>
        </r>
      </text>
    </comment>
    <comment ref="W27" authorId="0" shapeId="0" xr:uid="{EABC69EE-E579-48A5-8AF5-6A2834BFFB75}">
      <text>
        <r>
          <rPr>
            <sz val="11"/>
            <color theme="1"/>
            <rFont val="Calibri"/>
            <family val="2"/>
            <scheme val="minor"/>
          </rPr>
          <t>Base period: 2024</t>
        </r>
      </text>
    </comment>
    <comment ref="X27" authorId="0" shapeId="0" xr:uid="{86157E61-7BC4-4232-B5FA-066FEA53CCE3}">
      <text>
        <r>
          <rPr>
            <sz val="11"/>
            <color theme="1"/>
            <rFont val="Calibri"/>
            <family val="2"/>
            <scheme val="minor"/>
          </rPr>
          <t>Base period: 2024</t>
        </r>
      </text>
    </comment>
    <comment ref="Y27" authorId="0" shapeId="0" xr:uid="{746BF8DF-09F8-4B01-A0EF-71F6AA5B4CF3}">
      <text>
        <r>
          <rPr>
            <sz val="11"/>
            <color theme="1"/>
            <rFont val="Calibri"/>
            <family val="2"/>
            <scheme val="minor"/>
          </rPr>
          <t>Base period: 2024</t>
        </r>
      </text>
    </comment>
    <comment ref="Z27" authorId="0" shapeId="0" xr:uid="{C7A80603-3E9F-4A98-9938-4771F8177A74}">
      <text>
        <r>
          <rPr>
            <sz val="11"/>
            <color theme="1"/>
            <rFont val="Calibri"/>
            <family val="2"/>
            <scheme val="minor"/>
          </rPr>
          <t>Base period: 2024</t>
        </r>
      </text>
    </comment>
    <comment ref="AA27" authorId="0" shapeId="0" xr:uid="{5531FC73-6D14-4191-B027-8B303640C479}">
      <text>
        <r>
          <rPr>
            <sz val="11"/>
            <color theme="1"/>
            <rFont val="Calibri"/>
            <family val="2"/>
            <scheme val="minor"/>
          </rPr>
          <t>Base period: 2024</t>
        </r>
      </text>
    </comment>
    <comment ref="D28" authorId="0" shapeId="0" xr:uid="{493911BA-1B55-40DA-98BC-E2DE7951E436}">
      <text>
        <r>
          <rPr>
            <sz val="11"/>
            <color theme="1"/>
            <rFont val="Calibri"/>
            <family val="2"/>
            <scheme val="minor"/>
          </rPr>
          <t>Base period: 2024</t>
        </r>
      </text>
    </comment>
    <comment ref="E28" authorId="0" shapeId="0" xr:uid="{763DCB92-7C0D-49DD-B3BD-9C06D75476AA}">
      <text>
        <r>
          <rPr>
            <sz val="11"/>
            <color theme="1"/>
            <rFont val="Calibri"/>
            <family val="2"/>
            <scheme val="minor"/>
          </rPr>
          <t>Base period: 2024</t>
        </r>
      </text>
    </comment>
    <comment ref="F28" authorId="0" shapeId="0" xr:uid="{1EDCD4CF-BB1B-416B-B8BF-4C99BB8071AF}">
      <text>
        <r>
          <rPr>
            <sz val="11"/>
            <color theme="1"/>
            <rFont val="Calibri"/>
            <family val="2"/>
            <scheme val="minor"/>
          </rPr>
          <t>Base period: 2024</t>
        </r>
      </text>
    </comment>
    <comment ref="G28" authorId="0" shapeId="0" xr:uid="{95280457-3C8C-430D-801D-99B4443D8AF0}">
      <text>
        <r>
          <rPr>
            <sz val="11"/>
            <color theme="1"/>
            <rFont val="Calibri"/>
            <family val="2"/>
            <scheme val="minor"/>
          </rPr>
          <t>Base period: 2024</t>
        </r>
      </text>
    </comment>
    <comment ref="H28" authorId="0" shapeId="0" xr:uid="{1D624412-0C19-42CB-9B08-15064362D64C}">
      <text>
        <r>
          <rPr>
            <sz val="11"/>
            <color theme="1"/>
            <rFont val="Calibri"/>
            <family val="2"/>
            <scheme val="minor"/>
          </rPr>
          <t>Base period: 2024</t>
        </r>
      </text>
    </comment>
    <comment ref="I28" authorId="0" shapeId="0" xr:uid="{86E788DC-944F-4436-956C-378C4C39282E}">
      <text>
        <r>
          <rPr>
            <sz val="11"/>
            <color theme="1"/>
            <rFont val="Calibri"/>
            <family val="2"/>
            <scheme val="minor"/>
          </rPr>
          <t>Base period: 2024</t>
        </r>
      </text>
    </comment>
    <comment ref="J28" authorId="0" shapeId="0" xr:uid="{F7008359-B542-43CD-A05B-F43C653D4BD1}">
      <text>
        <r>
          <rPr>
            <sz val="11"/>
            <color theme="1"/>
            <rFont val="Calibri"/>
            <family val="2"/>
            <scheme val="minor"/>
          </rPr>
          <t>Base period: 2024</t>
        </r>
      </text>
    </comment>
    <comment ref="K28" authorId="0" shapeId="0" xr:uid="{6FD4D133-F216-4407-95D3-CFD30D836B97}">
      <text>
        <r>
          <rPr>
            <sz val="11"/>
            <color theme="1"/>
            <rFont val="Calibri"/>
            <family val="2"/>
            <scheme val="minor"/>
          </rPr>
          <t>Base period: 2024</t>
        </r>
      </text>
    </comment>
    <comment ref="L28" authorId="0" shapeId="0" xr:uid="{C1E0644F-5E32-46FA-9F79-2CE3C2A1121F}">
      <text>
        <r>
          <rPr>
            <sz val="11"/>
            <color theme="1"/>
            <rFont val="Calibri"/>
            <family val="2"/>
            <scheme val="minor"/>
          </rPr>
          <t>Base period: 2024</t>
        </r>
      </text>
    </comment>
    <comment ref="R28" authorId="0" shapeId="0" xr:uid="{64B14E62-5C2E-4515-8A7C-749126A9B1AD}">
      <text>
        <r>
          <rPr>
            <sz val="11"/>
            <color theme="1"/>
            <rFont val="Calibri"/>
            <family val="2"/>
            <scheme val="minor"/>
          </rPr>
          <t>Base period: 2024</t>
        </r>
      </text>
    </comment>
    <comment ref="S28" authorId="0" shapeId="0" xr:uid="{17A4375E-B821-4229-B86F-5ACB90613468}">
      <text>
        <r>
          <rPr>
            <sz val="11"/>
            <color theme="1"/>
            <rFont val="Calibri"/>
            <family val="2"/>
            <scheme val="minor"/>
          </rPr>
          <t>Base period: 2024</t>
        </r>
      </text>
    </comment>
    <comment ref="T28" authorId="0" shapeId="0" xr:uid="{83667CE6-63E4-429C-B1C7-FF4F862134BC}">
      <text>
        <r>
          <rPr>
            <sz val="11"/>
            <color theme="1"/>
            <rFont val="Calibri"/>
            <family val="2"/>
            <scheme val="minor"/>
          </rPr>
          <t>Base period: 2024</t>
        </r>
      </text>
    </comment>
    <comment ref="U28" authorId="0" shapeId="0" xr:uid="{4B03D573-7710-4000-A988-B3B871C5BE4C}">
      <text>
        <r>
          <rPr>
            <sz val="11"/>
            <color theme="1"/>
            <rFont val="Calibri"/>
            <family val="2"/>
            <scheme val="minor"/>
          </rPr>
          <t>Base period: 2024</t>
        </r>
      </text>
    </comment>
    <comment ref="V28" authorId="0" shapeId="0" xr:uid="{FA69258D-3948-43CE-86D5-BAB8B0B4EA25}">
      <text>
        <r>
          <rPr>
            <sz val="11"/>
            <color theme="1"/>
            <rFont val="Calibri"/>
            <family val="2"/>
            <scheme val="minor"/>
          </rPr>
          <t>Base period: 2024</t>
        </r>
      </text>
    </comment>
    <comment ref="W28" authorId="0" shapeId="0" xr:uid="{BAF86F19-4B3B-4E1B-9578-C7521100CB86}">
      <text>
        <r>
          <rPr>
            <sz val="11"/>
            <color theme="1"/>
            <rFont val="Calibri"/>
            <family val="2"/>
            <scheme val="minor"/>
          </rPr>
          <t>Base period: 2024</t>
        </r>
      </text>
    </comment>
    <comment ref="X28" authorId="0" shapeId="0" xr:uid="{2A3E7E8C-3AEB-46EB-B42F-93FCCE8DF272}">
      <text>
        <r>
          <rPr>
            <sz val="11"/>
            <color theme="1"/>
            <rFont val="Calibri"/>
            <family val="2"/>
            <scheme val="minor"/>
          </rPr>
          <t>Base period: 2024</t>
        </r>
      </text>
    </comment>
    <comment ref="Y28" authorId="0" shapeId="0" xr:uid="{DBC1A18A-36CF-4A4C-9B65-7B6637F84B84}">
      <text>
        <r>
          <rPr>
            <sz val="11"/>
            <color theme="1"/>
            <rFont val="Calibri"/>
            <family val="2"/>
            <scheme val="minor"/>
          </rPr>
          <t>Base period: 2024</t>
        </r>
      </text>
    </comment>
    <comment ref="Z28" authorId="0" shapeId="0" xr:uid="{7D2306F8-B753-4F91-A623-EDDA5CAAAB80}">
      <text>
        <r>
          <rPr>
            <sz val="11"/>
            <color theme="1"/>
            <rFont val="Calibri"/>
            <family val="2"/>
            <scheme val="minor"/>
          </rPr>
          <t>Base period: 2024</t>
        </r>
      </text>
    </comment>
    <comment ref="AA28" authorId="0" shapeId="0" xr:uid="{F4CC5DE3-9846-44CA-9938-E7992C1749CE}">
      <text>
        <r>
          <rPr>
            <sz val="11"/>
            <color theme="1"/>
            <rFont val="Calibri"/>
            <family val="2"/>
            <scheme val="minor"/>
          </rPr>
          <t>Base period: 2024</t>
        </r>
      </text>
    </comment>
    <comment ref="D29" authorId="0" shapeId="0" xr:uid="{B3FE4B04-98A9-41A9-AD0F-5BD2D31A51C7}">
      <text>
        <r>
          <rPr>
            <sz val="11"/>
            <color theme="1"/>
            <rFont val="Calibri"/>
            <family val="2"/>
            <scheme val="minor"/>
          </rPr>
          <t>Base period: 2024</t>
        </r>
      </text>
    </comment>
    <comment ref="E29" authorId="0" shapeId="0" xr:uid="{25310B43-FB79-4D52-BD6B-45F100EAD7B2}">
      <text>
        <r>
          <rPr>
            <sz val="11"/>
            <color theme="1"/>
            <rFont val="Calibri"/>
            <family val="2"/>
            <scheme val="minor"/>
          </rPr>
          <t>Base period: 2024</t>
        </r>
      </text>
    </comment>
    <comment ref="F29" authorId="0" shapeId="0" xr:uid="{BEEE8AD7-58C8-40FC-BC45-05D5ADCB39C3}">
      <text>
        <r>
          <rPr>
            <sz val="11"/>
            <color theme="1"/>
            <rFont val="Calibri"/>
            <family val="2"/>
            <scheme val="minor"/>
          </rPr>
          <t>Base period: 2024</t>
        </r>
      </text>
    </comment>
    <comment ref="G29" authorId="0" shapeId="0" xr:uid="{12AB6D3B-8B33-4A72-9D4A-DA343C584645}">
      <text>
        <r>
          <rPr>
            <sz val="11"/>
            <color theme="1"/>
            <rFont val="Calibri"/>
            <family val="2"/>
            <scheme val="minor"/>
          </rPr>
          <t>Base period: 2024</t>
        </r>
      </text>
    </comment>
    <comment ref="H29" authorId="0" shapeId="0" xr:uid="{C6C700F6-EB33-4477-AD8C-8625F3BCB4D3}">
      <text>
        <r>
          <rPr>
            <sz val="11"/>
            <color theme="1"/>
            <rFont val="Calibri"/>
            <family val="2"/>
            <scheme val="minor"/>
          </rPr>
          <t>Base period: 2024</t>
        </r>
      </text>
    </comment>
    <comment ref="I29" authorId="0" shapeId="0" xr:uid="{45B9CFB6-B36F-4892-83BB-A82B3D471DAA}">
      <text>
        <r>
          <rPr>
            <sz val="11"/>
            <color theme="1"/>
            <rFont val="Calibri"/>
            <family val="2"/>
            <scheme val="minor"/>
          </rPr>
          <t>Base period: 2024</t>
        </r>
      </text>
    </comment>
    <comment ref="M29" authorId="0" shapeId="0" xr:uid="{4AC5F866-5248-44BD-9CCC-3482F67C5E26}">
      <text>
        <r>
          <rPr>
            <sz val="11"/>
            <color theme="1"/>
            <rFont val="Calibri"/>
            <family val="2"/>
            <scheme val="minor"/>
          </rPr>
          <t>Base period: 2024</t>
        </r>
      </text>
    </comment>
    <comment ref="O29" authorId="0" shapeId="0" xr:uid="{EC6B4E04-414F-4464-A6D9-F42366553DEB}">
      <text>
        <r>
          <rPr>
            <sz val="11"/>
            <color theme="1"/>
            <rFont val="Calibri"/>
            <family val="2"/>
            <scheme val="minor"/>
          </rPr>
          <t>Base period: 2024</t>
        </r>
      </text>
    </comment>
    <comment ref="P29" authorId="0" shapeId="0" xr:uid="{558840E5-BC9C-4D3B-89BF-26B224006B74}">
      <text>
        <r>
          <rPr>
            <sz val="11"/>
            <color theme="1"/>
            <rFont val="Calibri"/>
            <family val="2"/>
            <scheme val="minor"/>
          </rPr>
          <t>Base period: 2024</t>
        </r>
      </text>
    </comment>
    <comment ref="R29" authorId="0" shapeId="0" xr:uid="{86F60EA3-592E-487E-8AB6-8E3974049A34}">
      <text>
        <r>
          <rPr>
            <sz val="11"/>
            <color theme="1"/>
            <rFont val="Calibri"/>
            <family val="2"/>
            <scheme val="minor"/>
          </rPr>
          <t>Base period: 2024</t>
        </r>
      </text>
    </comment>
    <comment ref="S29" authorId="0" shapeId="0" xr:uid="{F5F8F406-E0E2-463A-9B83-AE44188735EA}">
      <text>
        <r>
          <rPr>
            <sz val="11"/>
            <color theme="1"/>
            <rFont val="Calibri"/>
            <family val="2"/>
            <scheme val="minor"/>
          </rPr>
          <t>Base period: 2024</t>
        </r>
      </text>
    </comment>
    <comment ref="T29" authorId="0" shapeId="0" xr:uid="{C7DC933E-6611-4273-B50B-23740B1202CF}">
      <text>
        <r>
          <rPr>
            <sz val="11"/>
            <color theme="1"/>
            <rFont val="Calibri"/>
            <family val="2"/>
            <scheme val="minor"/>
          </rPr>
          <t>Base period: 2024</t>
        </r>
      </text>
    </comment>
    <comment ref="U29" authorId="0" shapeId="0" xr:uid="{C1B10F49-E2E0-4389-949D-A5C5DDFA8D2F}">
      <text>
        <r>
          <rPr>
            <sz val="11"/>
            <color theme="1"/>
            <rFont val="Calibri"/>
            <family val="2"/>
            <scheme val="minor"/>
          </rPr>
          <t>Base period: 2024</t>
        </r>
      </text>
    </comment>
    <comment ref="V29" authorId="0" shapeId="0" xr:uid="{B0C0E512-F2F5-46C9-A7B5-6F7F95E457D2}">
      <text>
        <r>
          <rPr>
            <sz val="11"/>
            <color theme="1"/>
            <rFont val="Calibri"/>
            <family val="2"/>
            <scheme val="minor"/>
          </rPr>
          <t>Base period: 2024</t>
        </r>
      </text>
    </comment>
    <comment ref="W29" authorId="0" shapeId="0" xr:uid="{5DBECD70-E7F6-4515-9865-8C1677C7625B}">
      <text>
        <r>
          <rPr>
            <sz val="11"/>
            <color theme="1"/>
            <rFont val="Calibri"/>
            <family val="2"/>
            <scheme val="minor"/>
          </rPr>
          <t>Base period: 2024</t>
        </r>
      </text>
    </comment>
    <comment ref="X29" authorId="0" shapeId="0" xr:uid="{5C9BCF90-DA0B-4225-B370-083A205220F3}">
      <text>
        <r>
          <rPr>
            <sz val="11"/>
            <color theme="1"/>
            <rFont val="Calibri"/>
            <family val="2"/>
            <scheme val="minor"/>
          </rPr>
          <t>Base period: 2024</t>
        </r>
      </text>
    </comment>
    <comment ref="Y29" authorId="0" shapeId="0" xr:uid="{EAA481D9-E860-4056-866E-055346964040}">
      <text>
        <r>
          <rPr>
            <sz val="11"/>
            <color theme="1"/>
            <rFont val="Calibri"/>
            <family val="2"/>
            <scheme val="minor"/>
          </rPr>
          <t>Base period: 2024</t>
        </r>
      </text>
    </comment>
    <comment ref="Z29" authorId="0" shapeId="0" xr:uid="{342A3D85-C012-4069-8412-A2669F59063A}">
      <text>
        <r>
          <rPr>
            <sz val="11"/>
            <color theme="1"/>
            <rFont val="Calibri"/>
            <family val="2"/>
            <scheme val="minor"/>
          </rPr>
          <t>Base period: 2024</t>
        </r>
      </text>
    </comment>
    <comment ref="AA29" authorId="0" shapeId="0" xr:uid="{C77AB9E0-2F58-46B9-AE62-DC8FF740C4EF}">
      <text>
        <r>
          <rPr>
            <sz val="11"/>
            <color theme="1"/>
            <rFont val="Calibri"/>
            <family val="2"/>
            <scheme val="minor"/>
          </rPr>
          <t>Base period: 2024</t>
        </r>
      </text>
    </comment>
    <comment ref="D30" authorId="0" shapeId="0" xr:uid="{25308C6A-587D-4F2D-B84D-8AAC98ABE21D}">
      <text>
        <r>
          <rPr>
            <sz val="11"/>
            <color theme="1"/>
            <rFont val="Calibri"/>
            <family val="2"/>
            <scheme val="minor"/>
          </rPr>
          <t>Base period: 2024</t>
        </r>
      </text>
    </comment>
    <comment ref="E30" authorId="0" shapeId="0" xr:uid="{2BED09EB-F855-4E15-80F5-0C68E3BC2D86}">
      <text>
        <r>
          <rPr>
            <sz val="11"/>
            <color theme="1"/>
            <rFont val="Calibri"/>
            <family val="2"/>
            <scheme val="minor"/>
          </rPr>
          <t>Base period: 2024</t>
        </r>
      </text>
    </comment>
    <comment ref="F30" authorId="0" shapeId="0" xr:uid="{FDCF9C70-A6D8-4536-8CF4-FCE11FAE7472}">
      <text>
        <r>
          <rPr>
            <sz val="11"/>
            <color theme="1"/>
            <rFont val="Calibri"/>
            <family val="2"/>
            <scheme val="minor"/>
          </rPr>
          <t>Base period: 2024</t>
        </r>
      </text>
    </comment>
    <comment ref="G30" authorId="0" shapeId="0" xr:uid="{324F8D39-7F19-4E1A-B1EC-A3E3B54B6521}">
      <text>
        <r>
          <rPr>
            <sz val="11"/>
            <color theme="1"/>
            <rFont val="Calibri"/>
            <family val="2"/>
            <scheme val="minor"/>
          </rPr>
          <t>Base period: 2024</t>
        </r>
      </text>
    </comment>
    <comment ref="H30" authorId="0" shapeId="0" xr:uid="{70634248-6EB8-431D-BA10-9DF92C2C1546}">
      <text>
        <r>
          <rPr>
            <sz val="11"/>
            <color theme="1"/>
            <rFont val="Calibri"/>
            <family val="2"/>
            <scheme val="minor"/>
          </rPr>
          <t>Base period: 2024</t>
        </r>
      </text>
    </comment>
    <comment ref="I30" authorId="0" shapeId="0" xr:uid="{7ADFC6B8-C642-426E-B1D5-69EEFE5FD1FD}">
      <text>
        <r>
          <rPr>
            <sz val="11"/>
            <color theme="1"/>
            <rFont val="Calibri"/>
            <family val="2"/>
            <scheme val="minor"/>
          </rPr>
          <t>Base period: 2024</t>
        </r>
      </text>
    </comment>
    <comment ref="J30" authorId="0" shapeId="0" xr:uid="{59697ADF-F003-43F5-B602-99EA08056F52}">
      <text>
        <r>
          <rPr>
            <sz val="11"/>
            <color theme="1"/>
            <rFont val="Calibri"/>
            <family val="2"/>
            <scheme val="minor"/>
          </rPr>
          <t>Base period: 2024</t>
        </r>
      </text>
    </comment>
    <comment ref="K30" authorId="0" shapeId="0" xr:uid="{D0B902D0-99B9-499E-A8F2-8B2EC42F24F3}">
      <text>
        <r>
          <rPr>
            <sz val="11"/>
            <color theme="1"/>
            <rFont val="Calibri"/>
            <family val="2"/>
            <scheme val="minor"/>
          </rPr>
          <t>Base period: 2024</t>
        </r>
      </text>
    </comment>
    <comment ref="L30" authorId="0" shapeId="0" xr:uid="{A34A36B3-0AED-4782-92A0-0F573619B90F}">
      <text>
        <r>
          <rPr>
            <sz val="11"/>
            <color theme="1"/>
            <rFont val="Calibri"/>
            <family val="2"/>
            <scheme val="minor"/>
          </rPr>
          <t>Base period: 2024</t>
        </r>
      </text>
    </comment>
    <comment ref="R30" authorId="0" shapeId="0" xr:uid="{908F195F-5ACE-489C-AD85-49FDD5E22F46}">
      <text>
        <r>
          <rPr>
            <sz val="11"/>
            <color theme="1"/>
            <rFont val="Calibri"/>
            <family val="2"/>
            <scheme val="minor"/>
          </rPr>
          <t>Base period: 2024</t>
        </r>
      </text>
    </comment>
    <comment ref="S30" authorId="0" shapeId="0" xr:uid="{031D7C05-3AE4-48B3-BACE-531FEED1E76E}">
      <text>
        <r>
          <rPr>
            <sz val="11"/>
            <color theme="1"/>
            <rFont val="Calibri"/>
            <family val="2"/>
            <scheme val="minor"/>
          </rPr>
          <t>Base period: 2024</t>
        </r>
      </text>
    </comment>
    <comment ref="T30" authorId="0" shapeId="0" xr:uid="{8E5A045C-C8E0-45BC-A9CC-2C18592ADF74}">
      <text>
        <r>
          <rPr>
            <sz val="11"/>
            <color theme="1"/>
            <rFont val="Calibri"/>
            <family val="2"/>
            <scheme val="minor"/>
          </rPr>
          <t>Base period: 2024</t>
        </r>
      </text>
    </comment>
    <comment ref="U30" authorId="0" shapeId="0" xr:uid="{46783AF1-C3C7-4AB5-A6EC-2070CCB50134}">
      <text>
        <r>
          <rPr>
            <sz val="11"/>
            <color theme="1"/>
            <rFont val="Calibri"/>
            <family val="2"/>
            <scheme val="minor"/>
          </rPr>
          <t>Base period: 2024</t>
        </r>
      </text>
    </comment>
    <comment ref="V30" authorId="0" shapeId="0" xr:uid="{A00C4FC9-2266-4378-B8C1-03D24EC0592F}">
      <text>
        <r>
          <rPr>
            <sz val="11"/>
            <color theme="1"/>
            <rFont val="Calibri"/>
            <family val="2"/>
            <scheme val="minor"/>
          </rPr>
          <t>Base period: 2024</t>
        </r>
      </text>
    </comment>
    <comment ref="W30" authorId="0" shapeId="0" xr:uid="{BB6F5265-E6B1-4FB8-8DD9-27C847557F06}">
      <text>
        <r>
          <rPr>
            <sz val="11"/>
            <color theme="1"/>
            <rFont val="Calibri"/>
            <family val="2"/>
            <scheme val="minor"/>
          </rPr>
          <t>Base period: 2024</t>
        </r>
      </text>
    </comment>
    <comment ref="X30" authorId="0" shapeId="0" xr:uid="{1827D630-C4A3-454F-919F-3A447E6B7C30}">
      <text>
        <r>
          <rPr>
            <sz val="11"/>
            <color theme="1"/>
            <rFont val="Calibri"/>
            <family val="2"/>
            <scheme val="minor"/>
          </rPr>
          <t>Base period: 2024</t>
        </r>
      </text>
    </comment>
    <comment ref="Y30" authorId="0" shapeId="0" xr:uid="{252DCEDD-CC6C-4862-AB40-010D20C80C83}">
      <text>
        <r>
          <rPr>
            <sz val="11"/>
            <color theme="1"/>
            <rFont val="Calibri"/>
            <family val="2"/>
            <scheme val="minor"/>
          </rPr>
          <t>Base period: 2024</t>
        </r>
      </text>
    </comment>
    <comment ref="Z30" authorId="0" shapeId="0" xr:uid="{0C187A9B-D6C0-411F-B40E-1377CEA3416E}">
      <text>
        <r>
          <rPr>
            <sz val="11"/>
            <color theme="1"/>
            <rFont val="Calibri"/>
            <family val="2"/>
            <scheme val="minor"/>
          </rPr>
          <t>Base period: 2024</t>
        </r>
      </text>
    </comment>
    <comment ref="AA30" authorId="0" shapeId="0" xr:uid="{72B788CF-FF34-445A-867C-2A1B97C0F465}">
      <text>
        <r>
          <rPr>
            <sz val="11"/>
            <color theme="1"/>
            <rFont val="Calibri"/>
            <family val="2"/>
            <scheme val="minor"/>
          </rPr>
          <t>Base period: 2024</t>
        </r>
      </text>
    </comment>
    <comment ref="D31" authorId="0" shapeId="0" xr:uid="{DF914E5A-94C3-41FD-9A5A-39E4ABBBB500}">
      <text>
        <r>
          <rPr>
            <sz val="11"/>
            <color theme="1"/>
            <rFont val="Calibri"/>
            <family val="2"/>
            <scheme val="minor"/>
          </rPr>
          <t>Base period: 2024</t>
        </r>
      </text>
    </comment>
    <comment ref="E31" authorId="0" shapeId="0" xr:uid="{811DC339-7864-4FF8-A4E5-99B5DF252180}">
      <text>
        <r>
          <rPr>
            <sz val="11"/>
            <color theme="1"/>
            <rFont val="Calibri"/>
            <family val="2"/>
            <scheme val="minor"/>
          </rPr>
          <t>Base period: 2024</t>
        </r>
      </text>
    </comment>
    <comment ref="F31" authorId="0" shapeId="0" xr:uid="{89568822-95B2-4E02-BC2B-801A83404E95}">
      <text>
        <r>
          <rPr>
            <sz val="11"/>
            <color theme="1"/>
            <rFont val="Calibri"/>
            <family val="2"/>
            <scheme val="minor"/>
          </rPr>
          <t>Base period: 2024</t>
        </r>
      </text>
    </comment>
    <comment ref="G31" authorId="0" shapeId="0" xr:uid="{9DF801A7-B356-4156-9229-42AD5EA6FC80}">
      <text>
        <r>
          <rPr>
            <sz val="11"/>
            <color theme="1"/>
            <rFont val="Calibri"/>
            <family val="2"/>
            <scheme val="minor"/>
          </rPr>
          <t>Base period: 2024</t>
        </r>
      </text>
    </comment>
    <comment ref="H31" authorId="0" shapeId="0" xr:uid="{C2809EC9-B873-4755-BA44-FAE28EADE22B}">
      <text>
        <r>
          <rPr>
            <sz val="11"/>
            <color theme="1"/>
            <rFont val="Calibri"/>
            <family val="2"/>
            <scheme val="minor"/>
          </rPr>
          <t>Base period: 2024</t>
        </r>
      </text>
    </comment>
    <comment ref="I31" authorId="0" shapeId="0" xr:uid="{171F8AB7-192B-4F8B-A804-D412D5512ED1}">
      <text>
        <r>
          <rPr>
            <sz val="11"/>
            <color theme="1"/>
            <rFont val="Calibri"/>
            <family val="2"/>
            <scheme val="minor"/>
          </rPr>
          <t>Base period: 2024</t>
        </r>
      </text>
    </comment>
    <comment ref="J31" authorId="0" shapeId="0" xr:uid="{6DF2526B-E28A-4A8E-AE0B-BD615E492B97}">
      <text>
        <r>
          <rPr>
            <sz val="11"/>
            <color theme="1"/>
            <rFont val="Calibri"/>
            <family val="2"/>
            <scheme val="minor"/>
          </rPr>
          <t>Base period: 2024</t>
        </r>
      </text>
    </comment>
    <comment ref="K31" authorId="0" shapeId="0" xr:uid="{CE4F46A8-A55D-40A8-AA06-7F2B6B664E8E}">
      <text>
        <r>
          <rPr>
            <sz val="11"/>
            <color theme="1"/>
            <rFont val="Calibri"/>
            <family val="2"/>
            <scheme val="minor"/>
          </rPr>
          <t>Base period: 2024</t>
        </r>
      </text>
    </comment>
    <comment ref="L31" authorId="0" shapeId="0" xr:uid="{8DA95ACC-0F89-43DD-813B-A1619E82D336}">
      <text>
        <r>
          <rPr>
            <sz val="11"/>
            <color theme="1"/>
            <rFont val="Calibri"/>
            <family val="2"/>
            <scheme val="minor"/>
          </rPr>
          <t>Base period: 2024</t>
        </r>
      </text>
    </comment>
    <comment ref="R31" authorId="0" shapeId="0" xr:uid="{13694E3E-8AB8-42CD-9569-60576E62C46E}">
      <text>
        <r>
          <rPr>
            <sz val="11"/>
            <color theme="1"/>
            <rFont val="Calibri"/>
            <family val="2"/>
            <scheme val="minor"/>
          </rPr>
          <t>Base period: 2024</t>
        </r>
      </text>
    </comment>
    <comment ref="S31" authorId="0" shapeId="0" xr:uid="{22913025-820D-4BA3-BDFF-3A8AC1979F25}">
      <text>
        <r>
          <rPr>
            <sz val="11"/>
            <color theme="1"/>
            <rFont val="Calibri"/>
            <family val="2"/>
            <scheme val="minor"/>
          </rPr>
          <t>Base period: 2024</t>
        </r>
      </text>
    </comment>
    <comment ref="T31" authorId="0" shapeId="0" xr:uid="{248CF9DE-419E-4C4F-8A4A-3FF06B200161}">
      <text>
        <r>
          <rPr>
            <sz val="11"/>
            <color theme="1"/>
            <rFont val="Calibri"/>
            <family val="2"/>
            <scheme val="minor"/>
          </rPr>
          <t>Base period: 2024</t>
        </r>
      </text>
    </comment>
    <comment ref="U31" authorId="0" shapeId="0" xr:uid="{F4F31632-B4C5-46AA-B9BB-EEB7CFE77EA5}">
      <text>
        <r>
          <rPr>
            <sz val="11"/>
            <color theme="1"/>
            <rFont val="Calibri"/>
            <family val="2"/>
            <scheme val="minor"/>
          </rPr>
          <t>Base period: 2024</t>
        </r>
      </text>
    </comment>
    <comment ref="V31" authorId="0" shapeId="0" xr:uid="{1ACA777F-CBAB-4995-A0AF-1707B8C813E3}">
      <text>
        <r>
          <rPr>
            <sz val="11"/>
            <color theme="1"/>
            <rFont val="Calibri"/>
            <family val="2"/>
            <scheme val="minor"/>
          </rPr>
          <t>Base period: 2024</t>
        </r>
      </text>
    </comment>
    <comment ref="W31" authorId="0" shapeId="0" xr:uid="{249CEA7C-B03B-46B4-9C5D-C713EA831179}">
      <text>
        <r>
          <rPr>
            <sz val="11"/>
            <color theme="1"/>
            <rFont val="Calibri"/>
            <family val="2"/>
            <scheme val="minor"/>
          </rPr>
          <t>Base period: 2024</t>
        </r>
      </text>
    </comment>
    <comment ref="X31" authorId="0" shapeId="0" xr:uid="{C7CCCF17-FCF6-427E-8FF2-0C5EC1FB77A4}">
      <text>
        <r>
          <rPr>
            <sz val="11"/>
            <color theme="1"/>
            <rFont val="Calibri"/>
            <family val="2"/>
            <scheme val="minor"/>
          </rPr>
          <t>Base period: 2024</t>
        </r>
      </text>
    </comment>
    <comment ref="Y31" authorId="0" shapeId="0" xr:uid="{16157B66-C34C-4978-86C2-DBC04D32A027}">
      <text>
        <r>
          <rPr>
            <sz val="11"/>
            <color theme="1"/>
            <rFont val="Calibri"/>
            <family val="2"/>
            <scheme val="minor"/>
          </rPr>
          <t>Base period: 2024</t>
        </r>
      </text>
    </comment>
    <comment ref="Z31" authorId="0" shapeId="0" xr:uid="{66FFF8A2-CD65-43A3-B704-712B07B08C7A}">
      <text>
        <r>
          <rPr>
            <sz val="11"/>
            <color theme="1"/>
            <rFont val="Calibri"/>
            <family val="2"/>
            <scheme val="minor"/>
          </rPr>
          <t>Base period: 2024</t>
        </r>
      </text>
    </comment>
    <comment ref="AA31" authorId="0" shapeId="0" xr:uid="{D7B345B6-AF16-4197-82A8-A7BE3B081D7A}">
      <text>
        <r>
          <rPr>
            <sz val="11"/>
            <color theme="1"/>
            <rFont val="Calibri"/>
            <family val="2"/>
            <scheme val="minor"/>
          </rPr>
          <t>Base period: 2024</t>
        </r>
      </text>
    </comment>
    <comment ref="D32" authorId="0" shapeId="0" xr:uid="{4D6067D2-7F35-4A5D-B48B-25E46F73B52B}">
      <text>
        <r>
          <rPr>
            <sz val="11"/>
            <color theme="1"/>
            <rFont val="Calibri"/>
            <family val="2"/>
            <scheme val="minor"/>
          </rPr>
          <t>Base period: 2024</t>
        </r>
      </text>
    </comment>
    <comment ref="E32" authorId="0" shapeId="0" xr:uid="{6702FCD7-F4DB-4D6A-B73E-B09AAFFDC834}">
      <text>
        <r>
          <rPr>
            <sz val="11"/>
            <color theme="1"/>
            <rFont val="Calibri"/>
            <family val="2"/>
            <scheme val="minor"/>
          </rPr>
          <t>Base period: 2024</t>
        </r>
      </text>
    </comment>
    <comment ref="F32" authorId="0" shapeId="0" xr:uid="{3ACF687F-72AD-4ECF-9E65-AA95556F9002}">
      <text>
        <r>
          <rPr>
            <sz val="11"/>
            <color theme="1"/>
            <rFont val="Calibri"/>
            <family val="2"/>
            <scheme val="minor"/>
          </rPr>
          <t>Base period: 2024</t>
        </r>
      </text>
    </comment>
    <comment ref="G32" authorId="0" shapeId="0" xr:uid="{5E39FCA3-4DAA-4AAD-BF0C-351D6B6771C6}">
      <text>
        <r>
          <rPr>
            <sz val="11"/>
            <color theme="1"/>
            <rFont val="Calibri"/>
            <family val="2"/>
            <scheme val="minor"/>
          </rPr>
          <t>Base period: 2024</t>
        </r>
      </text>
    </comment>
    <comment ref="H32" authorId="0" shapeId="0" xr:uid="{A95C42F6-4D76-4A95-B9D1-1FE9871E7CDC}">
      <text>
        <r>
          <rPr>
            <sz val="11"/>
            <color theme="1"/>
            <rFont val="Calibri"/>
            <family val="2"/>
            <scheme val="minor"/>
          </rPr>
          <t>Base period: 2024</t>
        </r>
      </text>
    </comment>
    <comment ref="I32" authorId="0" shapeId="0" xr:uid="{4E9D3EF6-828E-4E2D-97D9-56F91A086037}">
      <text>
        <r>
          <rPr>
            <sz val="11"/>
            <color theme="1"/>
            <rFont val="Calibri"/>
            <family val="2"/>
            <scheme val="minor"/>
          </rPr>
          <t>Base period: 2024</t>
        </r>
      </text>
    </comment>
    <comment ref="J32" authorId="0" shapeId="0" xr:uid="{75C4DF62-153E-4CD7-8C4F-EAA40DF5100D}">
      <text>
        <r>
          <rPr>
            <sz val="11"/>
            <color theme="1"/>
            <rFont val="Calibri"/>
            <family val="2"/>
            <scheme val="minor"/>
          </rPr>
          <t>Base period: 2024</t>
        </r>
      </text>
    </comment>
    <comment ref="K32" authorId="0" shapeId="0" xr:uid="{A475E9AC-694F-4A9B-A42D-255C8D8B4502}">
      <text>
        <r>
          <rPr>
            <sz val="11"/>
            <color theme="1"/>
            <rFont val="Calibri"/>
            <family val="2"/>
            <scheme val="minor"/>
          </rPr>
          <t>Base period: 2024</t>
        </r>
      </text>
    </comment>
    <comment ref="L32" authorId="0" shapeId="0" xr:uid="{3D9C2D59-66DC-4882-987F-C5E96AAEDA68}">
      <text>
        <r>
          <rPr>
            <sz val="11"/>
            <color theme="1"/>
            <rFont val="Calibri"/>
            <family val="2"/>
            <scheme val="minor"/>
          </rPr>
          <t>Base period: 2024</t>
        </r>
      </text>
    </comment>
    <comment ref="R32" authorId="0" shapeId="0" xr:uid="{2359EF66-161F-41F7-AFF6-02A95E26B66B}">
      <text>
        <r>
          <rPr>
            <sz val="11"/>
            <color theme="1"/>
            <rFont val="Calibri"/>
            <family val="2"/>
            <scheme val="minor"/>
          </rPr>
          <t>Base period: 2024</t>
        </r>
      </text>
    </comment>
    <comment ref="S32" authorId="0" shapeId="0" xr:uid="{A275379E-8FCB-4BC2-9515-E01E1D03A7D6}">
      <text>
        <r>
          <rPr>
            <sz val="11"/>
            <color theme="1"/>
            <rFont val="Calibri"/>
            <family val="2"/>
            <scheme val="minor"/>
          </rPr>
          <t>Base period: 2024</t>
        </r>
      </text>
    </comment>
    <comment ref="T32" authorId="0" shapeId="0" xr:uid="{711CE1A6-AD3E-49B5-9862-C0B5F8F5D985}">
      <text>
        <r>
          <rPr>
            <sz val="11"/>
            <color theme="1"/>
            <rFont val="Calibri"/>
            <family val="2"/>
            <scheme val="minor"/>
          </rPr>
          <t>Base period: 2024</t>
        </r>
      </text>
    </comment>
    <comment ref="U32" authorId="0" shapeId="0" xr:uid="{F5D99924-85E7-42C1-8087-9C764C52A0A2}">
      <text>
        <r>
          <rPr>
            <sz val="11"/>
            <color theme="1"/>
            <rFont val="Calibri"/>
            <family val="2"/>
            <scheme val="minor"/>
          </rPr>
          <t>Base period: 2024</t>
        </r>
      </text>
    </comment>
    <comment ref="V32" authorId="0" shapeId="0" xr:uid="{642FF9B5-DFC6-4C99-A65F-80DB5E334024}">
      <text>
        <r>
          <rPr>
            <sz val="11"/>
            <color theme="1"/>
            <rFont val="Calibri"/>
            <family val="2"/>
            <scheme val="minor"/>
          </rPr>
          <t>Base period: 2024</t>
        </r>
      </text>
    </comment>
    <comment ref="W32" authorId="0" shapeId="0" xr:uid="{32EF01F8-EDB0-484E-A0FD-9532EDBAB13D}">
      <text>
        <r>
          <rPr>
            <sz val="11"/>
            <color theme="1"/>
            <rFont val="Calibri"/>
            <family val="2"/>
            <scheme val="minor"/>
          </rPr>
          <t>Base period: 2024</t>
        </r>
      </text>
    </comment>
    <comment ref="X32" authorId="0" shapeId="0" xr:uid="{8FC38342-7DAE-488C-96EC-86D75C3548CD}">
      <text>
        <r>
          <rPr>
            <sz val="11"/>
            <color theme="1"/>
            <rFont val="Calibri"/>
            <family val="2"/>
            <scheme val="minor"/>
          </rPr>
          <t>Base period: 2024</t>
        </r>
      </text>
    </comment>
    <comment ref="Y32" authorId="0" shapeId="0" xr:uid="{40F1832A-83C2-4542-9671-CEA959D128DA}">
      <text>
        <r>
          <rPr>
            <sz val="11"/>
            <color theme="1"/>
            <rFont val="Calibri"/>
            <family val="2"/>
            <scheme val="minor"/>
          </rPr>
          <t>Base period: 2024</t>
        </r>
      </text>
    </comment>
    <comment ref="Z32" authorId="0" shapeId="0" xr:uid="{DE586E8F-B417-4BB0-ACC3-EC2885DD48EB}">
      <text>
        <r>
          <rPr>
            <sz val="11"/>
            <color theme="1"/>
            <rFont val="Calibri"/>
            <family val="2"/>
            <scheme val="minor"/>
          </rPr>
          <t>Base period: 2024</t>
        </r>
      </text>
    </comment>
    <comment ref="AA32" authorId="0" shapeId="0" xr:uid="{C5BC3364-0E60-4E96-B236-98BCC1DF54F4}">
      <text>
        <r>
          <rPr>
            <sz val="11"/>
            <color theme="1"/>
            <rFont val="Calibri"/>
            <family val="2"/>
            <scheme val="minor"/>
          </rPr>
          <t>Base period: 2024</t>
        </r>
      </text>
    </comment>
    <comment ref="D33" authorId="0" shapeId="0" xr:uid="{2CDAA4A0-ECAE-4721-928F-897AC36F22C3}">
      <text>
        <r>
          <rPr>
            <sz val="11"/>
            <color theme="1"/>
            <rFont val="Calibri"/>
            <family val="2"/>
            <scheme val="minor"/>
          </rPr>
          <t>Base period: 2024</t>
        </r>
      </text>
    </comment>
    <comment ref="E33" authorId="0" shapeId="0" xr:uid="{BBF8F35A-18C1-43DA-8E3B-060BEF993C02}">
      <text>
        <r>
          <rPr>
            <sz val="11"/>
            <color theme="1"/>
            <rFont val="Calibri"/>
            <family val="2"/>
            <scheme val="minor"/>
          </rPr>
          <t>Base period: 2024</t>
        </r>
      </text>
    </comment>
    <comment ref="F33" authorId="0" shapeId="0" xr:uid="{2701AB0F-F976-4C34-9FAC-4AEED625B376}">
      <text>
        <r>
          <rPr>
            <sz val="11"/>
            <color theme="1"/>
            <rFont val="Calibri"/>
            <family val="2"/>
            <scheme val="minor"/>
          </rPr>
          <t>Base period: 2024</t>
        </r>
      </text>
    </comment>
    <comment ref="G33" authorId="0" shapeId="0" xr:uid="{65028DFF-46EC-4756-93B8-041C1872D203}">
      <text>
        <r>
          <rPr>
            <sz val="11"/>
            <color theme="1"/>
            <rFont val="Calibri"/>
            <family val="2"/>
            <scheme val="minor"/>
          </rPr>
          <t>Base period: 2024</t>
        </r>
      </text>
    </comment>
    <comment ref="H33" authorId="0" shapeId="0" xr:uid="{7AB5B72A-2F3D-4EC6-BD04-BA509D30B04A}">
      <text>
        <r>
          <rPr>
            <sz val="11"/>
            <color theme="1"/>
            <rFont val="Calibri"/>
            <family val="2"/>
            <scheme val="minor"/>
          </rPr>
          <t>Base period: 2024</t>
        </r>
      </text>
    </comment>
    <comment ref="I33" authorId="0" shapeId="0" xr:uid="{7EBC29A6-9752-4B65-B720-31586D814696}">
      <text>
        <r>
          <rPr>
            <sz val="11"/>
            <color theme="1"/>
            <rFont val="Calibri"/>
            <family val="2"/>
            <scheme val="minor"/>
          </rPr>
          <t>Base period: 2024</t>
        </r>
      </text>
    </comment>
    <comment ref="J33" authorId="0" shapeId="0" xr:uid="{EAC330A3-7E2A-497A-A44B-EA1F888CD0BF}">
      <text>
        <r>
          <rPr>
            <sz val="11"/>
            <color theme="1"/>
            <rFont val="Calibri"/>
            <family val="2"/>
            <scheme val="minor"/>
          </rPr>
          <t>Base period: 2024</t>
        </r>
      </text>
    </comment>
    <comment ref="K33" authorId="0" shapeId="0" xr:uid="{8D8973BB-ADC2-4308-AE7E-EB23B7EA6229}">
      <text>
        <r>
          <rPr>
            <sz val="11"/>
            <color theme="1"/>
            <rFont val="Calibri"/>
            <family val="2"/>
            <scheme val="minor"/>
          </rPr>
          <t>Base period: 2024</t>
        </r>
      </text>
    </comment>
    <comment ref="L33" authorId="0" shapeId="0" xr:uid="{DF23F149-8BD7-41FA-A052-FDC0075ED04A}">
      <text>
        <r>
          <rPr>
            <sz val="11"/>
            <color theme="1"/>
            <rFont val="Calibri"/>
            <family val="2"/>
            <scheme val="minor"/>
          </rPr>
          <t>Base period: 2024</t>
        </r>
      </text>
    </comment>
    <comment ref="O33" authorId="0" shapeId="0" xr:uid="{02966808-EE05-47AA-8410-425E04DA54D6}">
      <text>
        <r>
          <rPr>
            <sz val="11"/>
            <color theme="1"/>
            <rFont val="Calibri"/>
            <family val="2"/>
            <scheme val="minor"/>
          </rPr>
          <t>Base period: 2024</t>
        </r>
      </text>
    </comment>
    <comment ref="R33" authorId="0" shapeId="0" xr:uid="{7B317AFE-D91D-4B34-AAF4-F2B0B4A22F7A}">
      <text>
        <r>
          <rPr>
            <sz val="11"/>
            <color theme="1"/>
            <rFont val="Calibri"/>
            <family val="2"/>
            <scheme val="minor"/>
          </rPr>
          <t>Base period: 2024</t>
        </r>
      </text>
    </comment>
    <comment ref="S33" authorId="0" shapeId="0" xr:uid="{9CF7D16E-421B-44EB-9894-C0988A4C4CDE}">
      <text>
        <r>
          <rPr>
            <sz val="11"/>
            <color theme="1"/>
            <rFont val="Calibri"/>
            <family val="2"/>
            <scheme val="minor"/>
          </rPr>
          <t>Base period: 2024</t>
        </r>
      </text>
    </comment>
    <comment ref="T33" authorId="0" shapeId="0" xr:uid="{AC0625C6-F324-4DD6-8AB2-424DF8F334BE}">
      <text>
        <r>
          <rPr>
            <sz val="11"/>
            <color theme="1"/>
            <rFont val="Calibri"/>
            <family val="2"/>
            <scheme val="minor"/>
          </rPr>
          <t>Base period: 2024</t>
        </r>
      </text>
    </comment>
    <comment ref="U33" authorId="0" shapeId="0" xr:uid="{2D848599-452F-40FC-9BEF-CC4AF7FE937E}">
      <text>
        <r>
          <rPr>
            <sz val="11"/>
            <color theme="1"/>
            <rFont val="Calibri"/>
            <family val="2"/>
            <scheme val="minor"/>
          </rPr>
          <t>Base period: 2024</t>
        </r>
      </text>
    </comment>
    <comment ref="V33" authorId="0" shapeId="0" xr:uid="{EE63A812-91A6-4A76-B9AE-ED4ABE6FF33C}">
      <text>
        <r>
          <rPr>
            <sz val="11"/>
            <color theme="1"/>
            <rFont val="Calibri"/>
            <family val="2"/>
            <scheme val="minor"/>
          </rPr>
          <t>Base period: 2024</t>
        </r>
      </text>
    </comment>
    <comment ref="W33" authorId="0" shapeId="0" xr:uid="{C1186D0D-D5F2-45F7-B4AD-11A8E5249A70}">
      <text>
        <r>
          <rPr>
            <sz val="11"/>
            <color theme="1"/>
            <rFont val="Calibri"/>
            <family val="2"/>
            <scheme val="minor"/>
          </rPr>
          <t>Base period: 2024</t>
        </r>
      </text>
    </comment>
    <comment ref="X33" authorId="0" shapeId="0" xr:uid="{94B366B9-861B-4127-9AF1-455B3D69FC54}">
      <text>
        <r>
          <rPr>
            <sz val="11"/>
            <color theme="1"/>
            <rFont val="Calibri"/>
            <family val="2"/>
            <scheme val="minor"/>
          </rPr>
          <t>Base period: 2024</t>
        </r>
      </text>
    </comment>
    <comment ref="Y33" authorId="0" shapeId="0" xr:uid="{C7F2ACCC-DC5A-48EF-B8C0-B62B8A280F12}">
      <text>
        <r>
          <rPr>
            <sz val="11"/>
            <color theme="1"/>
            <rFont val="Calibri"/>
            <family val="2"/>
            <scheme val="minor"/>
          </rPr>
          <t>Base period: 2024</t>
        </r>
      </text>
    </comment>
    <comment ref="Z33" authorId="0" shapeId="0" xr:uid="{A1B9E033-78F5-42E3-B2CC-9BE3B85FAA32}">
      <text>
        <r>
          <rPr>
            <sz val="11"/>
            <color theme="1"/>
            <rFont val="Calibri"/>
            <family val="2"/>
            <scheme val="minor"/>
          </rPr>
          <t>Base period: 2024</t>
        </r>
      </text>
    </comment>
    <comment ref="AA33" authorId="0" shapeId="0" xr:uid="{340FFEBB-F008-4B3B-ABA5-3FB5CBA39919}">
      <text>
        <r>
          <rPr>
            <sz val="11"/>
            <color theme="1"/>
            <rFont val="Calibri"/>
            <family val="2"/>
            <scheme val="minor"/>
          </rPr>
          <t>Base period: 2024</t>
        </r>
      </text>
    </comment>
    <comment ref="D34" authorId="0" shapeId="0" xr:uid="{9CD94F1B-FE6F-48BC-99F4-ACF81B944E90}">
      <text>
        <r>
          <rPr>
            <sz val="11"/>
            <color theme="1"/>
            <rFont val="Calibri"/>
            <family val="2"/>
            <scheme val="minor"/>
          </rPr>
          <t>Base period: 2024</t>
        </r>
      </text>
    </comment>
    <comment ref="E34" authorId="0" shapeId="0" xr:uid="{1486FCC5-4935-4FEE-87AE-BF41D8374595}">
      <text>
        <r>
          <rPr>
            <sz val="11"/>
            <color theme="1"/>
            <rFont val="Calibri"/>
            <family val="2"/>
            <scheme val="minor"/>
          </rPr>
          <t>Base period: 2024</t>
        </r>
      </text>
    </comment>
    <comment ref="F34" authorId="0" shapeId="0" xr:uid="{579ADC66-5ABD-44A5-998A-81255C089FE4}">
      <text>
        <r>
          <rPr>
            <sz val="11"/>
            <color theme="1"/>
            <rFont val="Calibri"/>
            <family val="2"/>
            <scheme val="minor"/>
          </rPr>
          <t>Base period: 2024</t>
        </r>
      </text>
    </comment>
    <comment ref="G34" authorId="0" shapeId="0" xr:uid="{EA33F7CD-50BD-4B6D-8EA4-4B1EB446689D}">
      <text>
        <r>
          <rPr>
            <sz val="11"/>
            <color theme="1"/>
            <rFont val="Calibri"/>
            <family val="2"/>
            <scheme val="minor"/>
          </rPr>
          <t>Base period: 2024</t>
        </r>
      </text>
    </comment>
    <comment ref="H34" authorId="0" shapeId="0" xr:uid="{7E3DE7E9-1DEB-435F-9907-CCBE2F94E56E}">
      <text>
        <r>
          <rPr>
            <sz val="11"/>
            <color theme="1"/>
            <rFont val="Calibri"/>
            <family val="2"/>
            <scheme val="minor"/>
          </rPr>
          <t>Base period: 2024</t>
        </r>
      </text>
    </comment>
    <comment ref="I34" authorId="0" shapeId="0" xr:uid="{B35ADF9D-74BC-49EB-A730-60A9148A0058}">
      <text>
        <r>
          <rPr>
            <sz val="11"/>
            <color theme="1"/>
            <rFont val="Calibri"/>
            <family val="2"/>
            <scheme val="minor"/>
          </rPr>
          <t>Base period: 2024</t>
        </r>
      </text>
    </comment>
    <comment ref="J34" authorId="0" shapeId="0" xr:uid="{96B18513-99A2-4CEE-8404-C9F89C62C178}">
      <text>
        <r>
          <rPr>
            <sz val="11"/>
            <color theme="1"/>
            <rFont val="Calibri"/>
            <family val="2"/>
            <scheme val="minor"/>
          </rPr>
          <t>Base period: 2024</t>
        </r>
      </text>
    </comment>
    <comment ref="K34" authorId="0" shapeId="0" xr:uid="{C2363BEA-D911-417F-AB5E-C60B0BB6AD7C}">
      <text>
        <r>
          <rPr>
            <sz val="11"/>
            <color theme="1"/>
            <rFont val="Calibri"/>
            <family val="2"/>
            <scheme val="minor"/>
          </rPr>
          <t>Base period: 2024</t>
        </r>
      </text>
    </comment>
    <comment ref="L34" authorId="0" shapeId="0" xr:uid="{67E6DC41-B7B6-425F-8AD4-49BF4B3AF034}">
      <text>
        <r>
          <rPr>
            <sz val="11"/>
            <color theme="1"/>
            <rFont val="Calibri"/>
            <family val="2"/>
            <scheme val="minor"/>
          </rPr>
          <t>Base period: 2024</t>
        </r>
      </text>
    </comment>
    <comment ref="R34" authorId="0" shapeId="0" xr:uid="{6CF53B8C-3ACA-4379-8F4C-EF69F325DBF2}">
      <text>
        <r>
          <rPr>
            <sz val="11"/>
            <color theme="1"/>
            <rFont val="Calibri"/>
            <family val="2"/>
            <scheme val="minor"/>
          </rPr>
          <t>Base period: 2024</t>
        </r>
      </text>
    </comment>
    <comment ref="S34" authorId="0" shapeId="0" xr:uid="{A4B62396-0A1B-46D2-BD8C-B2681913B46A}">
      <text>
        <r>
          <rPr>
            <sz val="11"/>
            <color theme="1"/>
            <rFont val="Calibri"/>
            <family val="2"/>
            <scheme val="minor"/>
          </rPr>
          <t>Base period: 2024</t>
        </r>
      </text>
    </comment>
    <comment ref="T34" authorId="0" shapeId="0" xr:uid="{1B258C91-3478-46B4-9767-84A1BAC4F1D3}">
      <text>
        <r>
          <rPr>
            <sz val="11"/>
            <color theme="1"/>
            <rFont val="Calibri"/>
            <family val="2"/>
            <scheme val="minor"/>
          </rPr>
          <t>Base period: 2024</t>
        </r>
      </text>
    </comment>
    <comment ref="U34" authorId="0" shapeId="0" xr:uid="{6A768AB1-FC48-450E-B158-D4E5E24E86B6}">
      <text>
        <r>
          <rPr>
            <sz val="11"/>
            <color theme="1"/>
            <rFont val="Calibri"/>
            <family val="2"/>
            <scheme val="minor"/>
          </rPr>
          <t>Base period: 2024</t>
        </r>
      </text>
    </comment>
    <comment ref="V34" authorId="0" shapeId="0" xr:uid="{6808205A-1C14-4EC4-B82A-EA17E6F98589}">
      <text>
        <r>
          <rPr>
            <sz val="11"/>
            <color theme="1"/>
            <rFont val="Calibri"/>
            <family val="2"/>
            <scheme val="minor"/>
          </rPr>
          <t>Base period: 2024</t>
        </r>
      </text>
    </comment>
    <comment ref="W34" authorId="0" shapeId="0" xr:uid="{4017DB91-FD6F-408A-B16F-74502CC7D479}">
      <text>
        <r>
          <rPr>
            <sz val="11"/>
            <color theme="1"/>
            <rFont val="Calibri"/>
            <family val="2"/>
            <scheme val="minor"/>
          </rPr>
          <t>Base period: 2024</t>
        </r>
      </text>
    </comment>
    <comment ref="X34" authorId="0" shapeId="0" xr:uid="{CC85BE2C-1531-469F-B12C-298309CE5C73}">
      <text>
        <r>
          <rPr>
            <sz val="11"/>
            <color theme="1"/>
            <rFont val="Calibri"/>
            <family val="2"/>
            <scheme val="minor"/>
          </rPr>
          <t>Base period: 2024</t>
        </r>
      </text>
    </comment>
    <comment ref="Y34" authorId="0" shapeId="0" xr:uid="{CC50A77B-CC8C-470E-A6FF-E2CADBC6E1BD}">
      <text>
        <r>
          <rPr>
            <sz val="11"/>
            <color theme="1"/>
            <rFont val="Calibri"/>
            <family val="2"/>
            <scheme val="minor"/>
          </rPr>
          <t>Base period: 2024</t>
        </r>
      </text>
    </comment>
    <comment ref="Z34" authorId="0" shapeId="0" xr:uid="{806F674E-0397-4723-8F86-7C6DEE9DBEF3}">
      <text>
        <r>
          <rPr>
            <sz val="11"/>
            <color theme="1"/>
            <rFont val="Calibri"/>
            <family val="2"/>
            <scheme val="minor"/>
          </rPr>
          <t>Base period: 2024</t>
        </r>
      </text>
    </comment>
    <comment ref="AA34" authorId="0" shapeId="0" xr:uid="{D65B3018-960A-40CC-A182-DB4DD47DEA97}">
      <text>
        <r>
          <rPr>
            <sz val="11"/>
            <color theme="1"/>
            <rFont val="Calibri"/>
            <family val="2"/>
            <scheme val="minor"/>
          </rPr>
          <t>Base period: 2024</t>
        </r>
      </text>
    </comment>
    <comment ref="D35" authorId="0" shapeId="0" xr:uid="{8812EFA4-8811-4476-98A1-1979B1F229CA}">
      <text>
        <r>
          <rPr>
            <sz val="11"/>
            <color theme="1"/>
            <rFont val="Calibri"/>
            <family val="2"/>
            <scheme val="minor"/>
          </rPr>
          <t>Base period: 2024</t>
        </r>
      </text>
    </comment>
    <comment ref="E35" authorId="0" shapeId="0" xr:uid="{F936096C-65E9-4C22-B80A-1B28909376CB}">
      <text>
        <r>
          <rPr>
            <sz val="11"/>
            <color theme="1"/>
            <rFont val="Calibri"/>
            <family val="2"/>
            <scheme val="minor"/>
          </rPr>
          <t>Base period: 2024</t>
        </r>
      </text>
    </comment>
    <comment ref="F35" authorId="0" shapeId="0" xr:uid="{C390A8E7-DB85-4B4E-ACB0-E38E9E4F026D}">
      <text>
        <r>
          <rPr>
            <sz val="11"/>
            <color theme="1"/>
            <rFont val="Calibri"/>
            <family val="2"/>
            <scheme val="minor"/>
          </rPr>
          <t>Base period: 2024</t>
        </r>
      </text>
    </comment>
    <comment ref="G35" authorId="0" shapeId="0" xr:uid="{CE5F2200-3D1F-49A9-A520-85D62B16787D}">
      <text>
        <r>
          <rPr>
            <sz val="11"/>
            <color theme="1"/>
            <rFont val="Calibri"/>
            <family val="2"/>
            <scheme val="minor"/>
          </rPr>
          <t>Base period: 2024</t>
        </r>
      </text>
    </comment>
    <comment ref="H35" authorId="0" shapeId="0" xr:uid="{A5BEB3BE-49B5-4DCD-A3E0-20E59DF30A13}">
      <text>
        <r>
          <rPr>
            <sz val="11"/>
            <color theme="1"/>
            <rFont val="Calibri"/>
            <family val="2"/>
            <scheme val="minor"/>
          </rPr>
          <t>Base period: 2024</t>
        </r>
      </text>
    </comment>
    <comment ref="I35" authorId="0" shapeId="0" xr:uid="{1F768123-99A7-42EB-AD97-B015749C5DB8}">
      <text>
        <r>
          <rPr>
            <sz val="11"/>
            <color theme="1"/>
            <rFont val="Calibri"/>
            <family val="2"/>
            <scheme val="minor"/>
          </rPr>
          <t>Base period: 2024</t>
        </r>
      </text>
    </comment>
    <comment ref="J35" authorId="0" shapeId="0" xr:uid="{ABD621D8-CF62-40E1-87AB-68B7A012B53F}">
      <text>
        <r>
          <rPr>
            <sz val="11"/>
            <color theme="1"/>
            <rFont val="Calibri"/>
            <family val="2"/>
            <scheme val="minor"/>
          </rPr>
          <t>Base period: 2024</t>
        </r>
      </text>
    </comment>
    <comment ref="K35" authorId="0" shapeId="0" xr:uid="{F119B0EE-0188-4DC7-8FA9-DC98F13C88DF}">
      <text>
        <r>
          <rPr>
            <sz val="11"/>
            <color theme="1"/>
            <rFont val="Calibri"/>
            <family val="2"/>
            <scheme val="minor"/>
          </rPr>
          <t>Base period: 2024</t>
        </r>
      </text>
    </comment>
    <comment ref="L35" authorId="0" shapeId="0" xr:uid="{3FC4330E-F7FB-4126-AAAC-465ACC4698A3}">
      <text>
        <r>
          <rPr>
            <sz val="11"/>
            <color theme="1"/>
            <rFont val="Calibri"/>
            <family val="2"/>
            <scheme val="minor"/>
          </rPr>
          <t>Base period: 2024</t>
        </r>
      </text>
    </comment>
    <comment ref="M35" authorId="0" shapeId="0" xr:uid="{90058DD4-0279-49A9-AA33-7B71359CA980}">
      <text>
        <r>
          <rPr>
            <sz val="11"/>
            <color theme="1"/>
            <rFont val="Calibri"/>
            <family val="2"/>
            <scheme val="minor"/>
          </rPr>
          <t>Base period: 2024</t>
        </r>
      </text>
    </comment>
    <comment ref="O35" authorId="0" shapeId="0" xr:uid="{AF03D259-D8A5-4C9D-939D-CC72F9A9BC7F}">
      <text>
        <r>
          <rPr>
            <sz val="11"/>
            <color theme="1"/>
            <rFont val="Calibri"/>
            <family val="2"/>
            <scheme val="minor"/>
          </rPr>
          <t>Base period: 2024</t>
        </r>
      </text>
    </comment>
    <comment ref="P35" authorId="0" shapeId="0" xr:uid="{5E30AA90-B0F8-4E54-914F-6C04384FE2D3}">
      <text>
        <r>
          <rPr>
            <sz val="11"/>
            <color theme="1"/>
            <rFont val="Calibri"/>
            <family val="2"/>
            <scheme val="minor"/>
          </rPr>
          <t>Base period: 2024</t>
        </r>
      </text>
    </comment>
    <comment ref="R35" authorId="0" shapeId="0" xr:uid="{29C3AB79-A862-4DD1-BE0F-F7DB256A1833}">
      <text>
        <r>
          <rPr>
            <sz val="11"/>
            <color theme="1"/>
            <rFont val="Calibri"/>
            <family val="2"/>
            <scheme val="minor"/>
          </rPr>
          <t>Base period: 2024</t>
        </r>
      </text>
    </comment>
    <comment ref="S35" authorId="0" shapeId="0" xr:uid="{D491DACD-DB16-4133-BF0E-A0A023ACF5D0}">
      <text>
        <r>
          <rPr>
            <sz val="11"/>
            <color theme="1"/>
            <rFont val="Calibri"/>
            <family val="2"/>
            <scheme val="minor"/>
          </rPr>
          <t>Base period: 2024</t>
        </r>
      </text>
    </comment>
    <comment ref="T35" authorId="0" shapeId="0" xr:uid="{AE1ED5EE-B7B8-4E59-B517-BD4884E9C427}">
      <text>
        <r>
          <rPr>
            <sz val="11"/>
            <color theme="1"/>
            <rFont val="Calibri"/>
            <family val="2"/>
            <scheme val="minor"/>
          </rPr>
          <t>Base period: 2024</t>
        </r>
      </text>
    </comment>
    <comment ref="U35" authorId="0" shapeId="0" xr:uid="{5090D964-1A7A-4E42-A161-42296AF10C86}">
      <text>
        <r>
          <rPr>
            <sz val="11"/>
            <color theme="1"/>
            <rFont val="Calibri"/>
            <family val="2"/>
            <scheme val="minor"/>
          </rPr>
          <t>Base period: 2024</t>
        </r>
      </text>
    </comment>
    <comment ref="V35" authorId="0" shapeId="0" xr:uid="{7C721B6B-DC6A-45D4-9067-7830C65C45D1}">
      <text>
        <r>
          <rPr>
            <sz val="11"/>
            <color theme="1"/>
            <rFont val="Calibri"/>
            <family val="2"/>
            <scheme val="minor"/>
          </rPr>
          <t>Base period: 2024</t>
        </r>
      </text>
    </comment>
    <comment ref="W35" authorId="0" shapeId="0" xr:uid="{C25E65C7-6A56-4EB9-933C-81D9ECC85898}">
      <text>
        <r>
          <rPr>
            <sz val="11"/>
            <color theme="1"/>
            <rFont val="Calibri"/>
            <family val="2"/>
            <scheme val="minor"/>
          </rPr>
          <t>Base period: 2024</t>
        </r>
      </text>
    </comment>
    <comment ref="X35" authorId="0" shapeId="0" xr:uid="{6BF71572-2AA3-4C9E-88DB-69CF4613F255}">
      <text>
        <r>
          <rPr>
            <sz val="11"/>
            <color theme="1"/>
            <rFont val="Calibri"/>
            <family val="2"/>
            <scheme val="minor"/>
          </rPr>
          <t>Base period: 2024</t>
        </r>
      </text>
    </comment>
    <comment ref="Y35" authorId="0" shapeId="0" xr:uid="{03565820-C523-4A5C-BFF8-62F489659006}">
      <text>
        <r>
          <rPr>
            <sz val="11"/>
            <color theme="1"/>
            <rFont val="Calibri"/>
            <family val="2"/>
            <scheme val="minor"/>
          </rPr>
          <t>Base period: 2024</t>
        </r>
      </text>
    </comment>
    <comment ref="Z35" authorId="0" shapeId="0" xr:uid="{43C87F50-A36F-4B0F-957C-C96C24CD1D10}">
      <text>
        <r>
          <rPr>
            <sz val="11"/>
            <color theme="1"/>
            <rFont val="Calibri"/>
            <family val="2"/>
            <scheme val="minor"/>
          </rPr>
          <t>Base period: 2024</t>
        </r>
      </text>
    </comment>
    <comment ref="AA35" authorId="0" shapeId="0" xr:uid="{61CCE013-1CF3-436D-971D-BD3E0FB86D01}">
      <text>
        <r>
          <rPr>
            <sz val="11"/>
            <color theme="1"/>
            <rFont val="Calibri"/>
            <family val="2"/>
            <scheme val="minor"/>
          </rPr>
          <t>Base period: 2024</t>
        </r>
      </text>
    </comment>
    <comment ref="D36" authorId="0" shapeId="0" xr:uid="{E3D7A1E4-34FB-449F-A588-423D80A0A9A4}">
      <text>
        <r>
          <rPr>
            <sz val="11"/>
            <color theme="1"/>
            <rFont val="Calibri"/>
            <family val="2"/>
            <scheme val="minor"/>
          </rPr>
          <t>Base period: 2024</t>
        </r>
      </text>
    </comment>
    <comment ref="E36" authorId="0" shapeId="0" xr:uid="{156BF2B8-A1A4-41A6-A4C0-133C7922F914}">
      <text>
        <r>
          <rPr>
            <sz val="11"/>
            <color theme="1"/>
            <rFont val="Calibri"/>
            <family val="2"/>
            <scheme val="minor"/>
          </rPr>
          <t>Base period: 2024</t>
        </r>
      </text>
    </comment>
    <comment ref="F36" authorId="0" shapeId="0" xr:uid="{3B6C62CC-43AF-430B-957E-DCB5E499BD00}">
      <text>
        <r>
          <rPr>
            <sz val="11"/>
            <color theme="1"/>
            <rFont val="Calibri"/>
            <family val="2"/>
            <scheme val="minor"/>
          </rPr>
          <t>Base period: 2024</t>
        </r>
      </text>
    </comment>
    <comment ref="G36" authorId="0" shapeId="0" xr:uid="{B113C5F4-48C1-48C2-A856-8F58D4426F4C}">
      <text>
        <r>
          <rPr>
            <sz val="11"/>
            <color theme="1"/>
            <rFont val="Calibri"/>
            <family val="2"/>
            <scheme val="minor"/>
          </rPr>
          <t>Base period: 2024</t>
        </r>
      </text>
    </comment>
    <comment ref="H36" authorId="0" shapeId="0" xr:uid="{E814B5E7-5659-401D-B731-9B0BA10DDEF2}">
      <text>
        <r>
          <rPr>
            <sz val="11"/>
            <color theme="1"/>
            <rFont val="Calibri"/>
            <family val="2"/>
            <scheme val="minor"/>
          </rPr>
          <t>Base period: 2024</t>
        </r>
      </text>
    </comment>
    <comment ref="I36" authorId="0" shapeId="0" xr:uid="{37E9EF5C-A34C-4E9F-9152-0971DA6F5428}">
      <text>
        <r>
          <rPr>
            <sz val="11"/>
            <color theme="1"/>
            <rFont val="Calibri"/>
            <family val="2"/>
            <scheme val="minor"/>
          </rPr>
          <t>Base period: 2024</t>
        </r>
      </text>
    </comment>
    <comment ref="J36" authorId="0" shapeId="0" xr:uid="{D7445911-1E3E-4F48-A17A-B30F24EA4676}">
      <text>
        <r>
          <rPr>
            <sz val="11"/>
            <color theme="1"/>
            <rFont val="Calibri"/>
            <family val="2"/>
            <scheme val="minor"/>
          </rPr>
          <t>Base period: 2024</t>
        </r>
      </text>
    </comment>
    <comment ref="K36" authorId="0" shapeId="0" xr:uid="{1F4F3033-A586-4691-B642-23842CDDDB82}">
      <text>
        <r>
          <rPr>
            <sz val="11"/>
            <color theme="1"/>
            <rFont val="Calibri"/>
            <family val="2"/>
            <scheme val="minor"/>
          </rPr>
          <t>Base period: 2024</t>
        </r>
      </text>
    </comment>
    <comment ref="L36" authorId="0" shapeId="0" xr:uid="{CB8D2E23-5894-4EC5-B2F9-BDF9EBA04144}">
      <text>
        <r>
          <rPr>
            <sz val="11"/>
            <color theme="1"/>
            <rFont val="Calibri"/>
            <family val="2"/>
            <scheme val="minor"/>
          </rPr>
          <t>Base period: 2024</t>
        </r>
      </text>
    </comment>
    <comment ref="R36" authorId="0" shapeId="0" xr:uid="{58E58DCD-CE20-4AB2-B4CF-3FC9F0ADD46B}">
      <text>
        <r>
          <rPr>
            <sz val="11"/>
            <color theme="1"/>
            <rFont val="Calibri"/>
            <family val="2"/>
            <scheme val="minor"/>
          </rPr>
          <t>Base period: 2024</t>
        </r>
      </text>
    </comment>
    <comment ref="S36" authorId="0" shapeId="0" xr:uid="{EFEF278C-16C6-4F75-824B-AF15D8540582}">
      <text>
        <r>
          <rPr>
            <sz val="11"/>
            <color theme="1"/>
            <rFont val="Calibri"/>
            <family val="2"/>
            <scheme val="minor"/>
          </rPr>
          <t>Base period: 2024</t>
        </r>
      </text>
    </comment>
    <comment ref="T36" authorId="0" shapeId="0" xr:uid="{55BB3DCA-98DB-4992-B1AB-0E52E707D643}">
      <text>
        <r>
          <rPr>
            <sz val="11"/>
            <color theme="1"/>
            <rFont val="Calibri"/>
            <family val="2"/>
            <scheme val="minor"/>
          </rPr>
          <t>Base period: 2024</t>
        </r>
      </text>
    </comment>
    <comment ref="U36" authorId="0" shapeId="0" xr:uid="{64DABFF8-69CB-4BC0-BC82-901CC62D0114}">
      <text>
        <r>
          <rPr>
            <sz val="11"/>
            <color theme="1"/>
            <rFont val="Calibri"/>
            <family val="2"/>
            <scheme val="minor"/>
          </rPr>
          <t>Base period: 2024</t>
        </r>
      </text>
    </comment>
    <comment ref="V36" authorId="0" shapeId="0" xr:uid="{2510D0CA-51AB-40CF-B07B-A2089DCBA160}">
      <text>
        <r>
          <rPr>
            <sz val="11"/>
            <color theme="1"/>
            <rFont val="Calibri"/>
            <family val="2"/>
            <scheme val="minor"/>
          </rPr>
          <t>Base period: 2024</t>
        </r>
      </text>
    </comment>
    <comment ref="W36" authorId="0" shapeId="0" xr:uid="{701F78F7-821F-4C07-8514-9A733921B9DF}">
      <text>
        <r>
          <rPr>
            <sz val="11"/>
            <color theme="1"/>
            <rFont val="Calibri"/>
            <family val="2"/>
            <scheme val="minor"/>
          </rPr>
          <t>Base period: 2024</t>
        </r>
      </text>
    </comment>
    <comment ref="X36" authorId="0" shapeId="0" xr:uid="{CAF5A782-2F54-454E-9D3E-74E2E5B0AC49}">
      <text>
        <r>
          <rPr>
            <sz val="11"/>
            <color theme="1"/>
            <rFont val="Calibri"/>
            <family val="2"/>
            <scheme val="minor"/>
          </rPr>
          <t>Base period: 2024</t>
        </r>
      </text>
    </comment>
    <comment ref="Y36" authorId="0" shapeId="0" xr:uid="{C3AD982C-2DA3-431C-8A39-4FF1537E46AD}">
      <text>
        <r>
          <rPr>
            <sz val="11"/>
            <color theme="1"/>
            <rFont val="Calibri"/>
            <family val="2"/>
            <scheme val="minor"/>
          </rPr>
          <t>Base period: 2024</t>
        </r>
      </text>
    </comment>
    <comment ref="Z36" authorId="0" shapeId="0" xr:uid="{BF53DD19-C28D-4B9B-8455-D063DF995817}">
      <text>
        <r>
          <rPr>
            <sz val="11"/>
            <color theme="1"/>
            <rFont val="Calibri"/>
            <family val="2"/>
            <scheme val="minor"/>
          </rPr>
          <t>Base period: 2024</t>
        </r>
      </text>
    </comment>
    <comment ref="AA36" authorId="0" shapeId="0" xr:uid="{40377207-FAF4-4820-BB5C-9025203A32CF}">
      <text>
        <r>
          <rPr>
            <sz val="11"/>
            <color theme="1"/>
            <rFont val="Calibri"/>
            <family val="2"/>
            <scheme val="minor"/>
          </rPr>
          <t>Base period: 2024</t>
        </r>
      </text>
    </comment>
    <comment ref="D37" authorId="0" shapeId="0" xr:uid="{E07681D5-7476-4C47-9CCC-BBB0FF8B8DCD}">
      <text>
        <r>
          <rPr>
            <sz val="11"/>
            <color theme="1"/>
            <rFont val="Calibri"/>
            <family val="2"/>
            <scheme val="minor"/>
          </rPr>
          <t>Base period: 2024</t>
        </r>
      </text>
    </comment>
    <comment ref="E37" authorId="0" shapeId="0" xr:uid="{8062D3E6-D3DF-46E8-AC64-E45C6451E829}">
      <text>
        <r>
          <rPr>
            <sz val="11"/>
            <color theme="1"/>
            <rFont val="Calibri"/>
            <family val="2"/>
            <scheme val="minor"/>
          </rPr>
          <t>Base period: 2024</t>
        </r>
      </text>
    </comment>
    <comment ref="F37" authorId="0" shapeId="0" xr:uid="{D63E3651-445F-4536-A98A-E6370EE55840}">
      <text>
        <r>
          <rPr>
            <sz val="11"/>
            <color theme="1"/>
            <rFont val="Calibri"/>
            <family val="2"/>
            <scheme val="minor"/>
          </rPr>
          <t>Base period: 2024</t>
        </r>
      </text>
    </comment>
    <comment ref="G37" authorId="0" shapeId="0" xr:uid="{3E6572A2-7CEB-4F4D-8F40-8AE9709022CD}">
      <text>
        <r>
          <rPr>
            <sz val="11"/>
            <color theme="1"/>
            <rFont val="Calibri"/>
            <family val="2"/>
            <scheme val="minor"/>
          </rPr>
          <t>Base period: 2024</t>
        </r>
      </text>
    </comment>
    <comment ref="H37" authorId="0" shapeId="0" xr:uid="{88CAF4B5-8C8A-4408-B72C-262DE3A1A384}">
      <text>
        <r>
          <rPr>
            <sz val="11"/>
            <color theme="1"/>
            <rFont val="Calibri"/>
            <family val="2"/>
            <scheme val="minor"/>
          </rPr>
          <t>Base period: 2024</t>
        </r>
      </text>
    </comment>
    <comment ref="I37" authorId="0" shapeId="0" xr:uid="{546A9609-6DDB-4807-A754-B732E18F8EE7}">
      <text>
        <r>
          <rPr>
            <sz val="11"/>
            <color theme="1"/>
            <rFont val="Calibri"/>
            <family val="2"/>
            <scheme val="minor"/>
          </rPr>
          <t>Base period: 2024</t>
        </r>
      </text>
    </comment>
    <comment ref="J37" authorId="0" shapeId="0" xr:uid="{178AE1DC-F755-4B8D-B751-471814C6DF2E}">
      <text>
        <r>
          <rPr>
            <sz val="11"/>
            <color theme="1"/>
            <rFont val="Calibri"/>
            <family val="2"/>
            <scheme val="minor"/>
          </rPr>
          <t>Base period: 2024</t>
        </r>
      </text>
    </comment>
    <comment ref="K37" authorId="0" shapeId="0" xr:uid="{A047C7B4-7AB4-47A3-B7F1-636DE2AFF5A8}">
      <text>
        <r>
          <rPr>
            <sz val="11"/>
            <color theme="1"/>
            <rFont val="Calibri"/>
            <family val="2"/>
            <scheme val="minor"/>
          </rPr>
          <t>Base period: 2024</t>
        </r>
      </text>
    </comment>
    <comment ref="L37" authorId="0" shapeId="0" xr:uid="{E65C5E81-A5D7-448E-942C-EA18620D9FC9}">
      <text>
        <r>
          <rPr>
            <sz val="11"/>
            <color theme="1"/>
            <rFont val="Calibri"/>
            <family val="2"/>
            <scheme val="minor"/>
          </rPr>
          <t>Base period: 2024</t>
        </r>
      </text>
    </comment>
    <comment ref="R37" authorId="0" shapeId="0" xr:uid="{C32A8A47-AA5D-48C3-B5BD-B23AB55D51AC}">
      <text>
        <r>
          <rPr>
            <sz val="11"/>
            <color theme="1"/>
            <rFont val="Calibri"/>
            <family val="2"/>
            <scheme val="minor"/>
          </rPr>
          <t>Base period: 2024</t>
        </r>
      </text>
    </comment>
    <comment ref="S37" authorId="0" shapeId="0" xr:uid="{606B1D79-8053-4A05-8436-413ACA438F02}">
      <text>
        <r>
          <rPr>
            <sz val="11"/>
            <color theme="1"/>
            <rFont val="Calibri"/>
            <family val="2"/>
            <scheme val="minor"/>
          </rPr>
          <t>Base period: 2024</t>
        </r>
      </text>
    </comment>
    <comment ref="T37" authorId="0" shapeId="0" xr:uid="{412E4229-4D78-4D9A-9057-305D62521D99}">
      <text>
        <r>
          <rPr>
            <sz val="11"/>
            <color theme="1"/>
            <rFont val="Calibri"/>
            <family val="2"/>
            <scheme val="minor"/>
          </rPr>
          <t>Base period: 2024</t>
        </r>
      </text>
    </comment>
    <comment ref="U37" authorId="0" shapeId="0" xr:uid="{80B266C0-E64D-4CE2-AC2C-C0ED3AB248E5}">
      <text>
        <r>
          <rPr>
            <sz val="11"/>
            <color theme="1"/>
            <rFont val="Calibri"/>
            <family val="2"/>
            <scheme val="minor"/>
          </rPr>
          <t>Base period: 2024</t>
        </r>
      </text>
    </comment>
    <comment ref="V37" authorId="0" shapeId="0" xr:uid="{9B5ECE37-0F9C-4A25-9DCA-18F39E3C682A}">
      <text>
        <r>
          <rPr>
            <sz val="11"/>
            <color theme="1"/>
            <rFont val="Calibri"/>
            <family val="2"/>
            <scheme val="minor"/>
          </rPr>
          <t>Base period: 2024</t>
        </r>
      </text>
    </comment>
    <comment ref="W37" authorId="0" shapeId="0" xr:uid="{F32DA92B-5C20-48ED-8B14-8B362B294834}">
      <text>
        <r>
          <rPr>
            <sz val="11"/>
            <color theme="1"/>
            <rFont val="Calibri"/>
            <family val="2"/>
            <scheme val="minor"/>
          </rPr>
          <t>Base period: 2024</t>
        </r>
      </text>
    </comment>
    <comment ref="X37" authorId="0" shapeId="0" xr:uid="{BDCE9E42-2D3D-4DC0-8CE9-643583713A54}">
      <text>
        <r>
          <rPr>
            <sz val="11"/>
            <color theme="1"/>
            <rFont val="Calibri"/>
            <family val="2"/>
            <scheme val="minor"/>
          </rPr>
          <t>Base period: 2024</t>
        </r>
      </text>
    </comment>
    <comment ref="Y37" authorId="0" shapeId="0" xr:uid="{1D9C9710-3546-4D88-B2B7-C76CF50C93D2}">
      <text>
        <r>
          <rPr>
            <sz val="11"/>
            <color theme="1"/>
            <rFont val="Calibri"/>
            <family val="2"/>
            <scheme val="minor"/>
          </rPr>
          <t>Base period: 2024</t>
        </r>
      </text>
    </comment>
    <comment ref="Z37" authorId="0" shapeId="0" xr:uid="{E4270B6A-1BE8-4C95-B5AF-867F26EB369E}">
      <text>
        <r>
          <rPr>
            <sz val="11"/>
            <color theme="1"/>
            <rFont val="Calibri"/>
            <family val="2"/>
            <scheme val="minor"/>
          </rPr>
          <t>Base period: 2024</t>
        </r>
      </text>
    </comment>
    <comment ref="AA37" authorId="0" shapeId="0" xr:uid="{EE209C00-16C0-4057-9BE9-460821B3FCAF}">
      <text>
        <r>
          <rPr>
            <sz val="11"/>
            <color theme="1"/>
            <rFont val="Calibri"/>
            <family val="2"/>
            <scheme val="minor"/>
          </rPr>
          <t>Base period: 2024</t>
        </r>
      </text>
    </comment>
    <comment ref="D38" authorId="0" shapeId="0" xr:uid="{B23181D9-E0D6-4103-9C2C-354BD2E8312E}">
      <text>
        <r>
          <rPr>
            <sz val="11"/>
            <color theme="1"/>
            <rFont val="Calibri"/>
            <family val="2"/>
            <scheme val="minor"/>
          </rPr>
          <t>Base period: 2024</t>
        </r>
      </text>
    </comment>
    <comment ref="E38" authorId="0" shapeId="0" xr:uid="{2BD718E1-DE53-4981-AAFF-1C9BE023588B}">
      <text>
        <r>
          <rPr>
            <sz val="11"/>
            <color theme="1"/>
            <rFont val="Calibri"/>
            <family val="2"/>
            <scheme val="minor"/>
          </rPr>
          <t>Base period: 2024</t>
        </r>
      </text>
    </comment>
    <comment ref="F38" authorId="0" shapeId="0" xr:uid="{32CCC48B-13A4-4FBA-8A02-6E2BB746A99F}">
      <text>
        <r>
          <rPr>
            <sz val="11"/>
            <color theme="1"/>
            <rFont val="Calibri"/>
            <family val="2"/>
            <scheme val="minor"/>
          </rPr>
          <t>Base period: 2024</t>
        </r>
      </text>
    </comment>
    <comment ref="G38" authorId="0" shapeId="0" xr:uid="{9CB4B43E-2F46-4ECB-A5C5-8E24D081BE32}">
      <text>
        <r>
          <rPr>
            <sz val="11"/>
            <color theme="1"/>
            <rFont val="Calibri"/>
            <family val="2"/>
            <scheme val="minor"/>
          </rPr>
          <t>Base period: 2024</t>
        </r>
      </text>
    </comment>
    <comment ref="H38" authorId="0" shapeId="0" xr:uid="{6023B0A0-1593-452B-BBF9-3F60424FE4B0}">
      <text>
        <r>
          <rPr>
            <sz val="11"/>
            <color theme="1"/>
            <rFont val="Calibri"/>
            <family val="2"/>
            <scheme val="minor"/>
          </rPr>
          <t>Base period: 2024</t>
        </r>
      </text>
    </comment>
    <comment ref="I38" authorId="0" shapeId="0" xr:uid="{77A2CEE2-D7E2-4E1E-9CCD-72E0813BAA0F}">
      <text>
        <r>
          <rPr>
            <sz val="11"/>
            <color theme="1"/>
            <rFont val="Calibri"/>
            <family val="2"/>
            <scheme val="minor"/>
          </rPr>
          <t>Base period: 2024</t>
        </r>
      </text>
    </comment>
    <comment ref="J38" authorId="0" shapeId="0" xr:uid="{ED2B6B9C-40F1-40E0-ABE9-0DB892AAE00D}">
      <text>
        <r>
          <rPr>
            <sz val="11"/>
            <color theme="1"/>
            <rFont val="Calibri"/>
            <family val="2"/>
            <scheme val="minor"/>
          </rPr>
          <t>Base period: 2024</t>
        </r>
      </text>
    </comment>
    <comment ref="K38" authorId="0" shapeId="0" xr:uid="{2DDE887D-8347-4F79-99FA-6BBC12853B87}">
      <text>
        <r>
          <rPr>
            <sz val="11"/>
            <color theme="1"/>
            <rFont val="Calibri"/>
            <family val="2"/>
            <scheme val="minor"/>
          </rPr>
          <t>Base period: 2024</t>
        </r>
      </text>
    </comment>
    <comment ref="L38" authorId="0" shapeId="0" xr:uid="{8EAF2A2D-EBBE-48D3-BACC-F6EAB5D9D55D}">
      <text>
        <r>
          <rPr>
            <sz val="11"/>
            <color theme="1"/>
            <rFont val="Calibri"/>
            <family val="2"/>
            <scheme val="minor"/>
          </rPr>
          <t>Base period: 2024</t>
        </r>
      </text>
    </comment>
    <comment ref="R38" authorId="0" shapeId="0" xr:uid="{01F9A591-F049-4132-97BC-6DCB6F5BBA6E}">
      <text>
        <r>
          <rPr>
            <sz val="11"/>
            <color theme="1"/>
            <rFont val="Calibri"/>
            <family val="2"/>
            <scheme val="minor"/>
          </rPr>
          <t>Base period: 2024</t>
        </r>
      </text>
    </comment>
    <comment ref="S38" authorId="0" shapeId="0" xr:uid="{1401387F-0C94-4F09-8C15-18CAF8563248}">
      <text>
        <r>
          <rPr>
            <sz val="11"/>
            <color theme="1"/>
            <rFont val="Calibri"/>
            <family val="2"/>
            <scheme val="minor"/>
          </rPr>
          <t>Base period: 2024</t>
        </r>
      </text>
    </comment>
    <comment ref="T38" authorId="0" shapeId="0" xr:uid="{614B4902-651B-4DCE-860C-C887C3A00B0C}">
      <text>
        <r>
          <rPr>
            <sz val="11"/>
            <color theme="1"/>
            <rFont val="Calibri"/>
            <family val="2"/>
            <scheme val="minor"/>
          </rPr>
          <t>Base period: 2024</t>
        </r>
      </text>
    </comment>
    <comment ref="U38" authorId="0" shapeId="0" xr:uid="{C972FDA3-BCD9-44B9-9E7A-454A691D54B6}">
      <text>
        <r>
          <rPr>
            <sz val="11"/>
            <color theme="1"/>
            <rFont val="Calibri"/>
            <family val="2"/>
            <scheme val="minor"/>
          </rPr>
          <t>Base period: 2024</t>
        </r>
      </text>
    </comment>
    <comment ref="V38" authorId="0" shapeId="0" xr:uid="{6C687820-7042-4BBE-A33E-9433AD7A0640}">
      <text>
        <r>
          <rPr>
            <sz val="11"/>
            <color theme="1"/>
            <rFont val="Calibri"/>
            <family val="2"/>
            <scheme val="minor"/>
          </rPr>
          <t>Base period: 2024</t>
        </r>
      </text>
    </comment>
    <comment ref="W38" authorId="0" shapeId="0" xr:uid="{946B50DC-33E7-4AC1-8C9B-EFE6682915FB}">
      <text>
        <r>
          <rPr>
            <sz val="11"/>
            <color theme="1"/>
            <rFont val="Calibri"/>
            <family val="2"/>
            <scheme val="minor"/>
          </rPr>
          <t>Base period: 2024</t>
        </r>
      </text>
    </comment>
    <comment ref="X38" authorId="0" shapeId="0" xr:uid="{6476C658-11DA-4281-8D40-A13EAE659E0B}">
      <text>
        <r>
          <rPr>
            <sz val="11"/>
            <color theme="1"/>
            <rFont val="Calibri"/>
            <family val="2"/>
            <scheme val="minor"/>
          </rPr>
          <t>Base period: 2024</t>
        </r>
      </text>
    </comment>
    <comment ref="Y38" authorId="0" shapeId="0" xr:uid="{22CEFAED-6974-4F68-81A8-8FE2844CC5ED}">
      <text>
        <r>
          <rPr>
            <sz val="11"/>
            <color theme="1"/>
            <rFont val="Calibri"/>
            <family val="2"/>
            <scheme val="minor"/>
          </rPr>
          <t>Base period: 2024</t>
        </r>
      </text>
    </comment>
    <comment ref="Z38" authorId="0" shapeId="0" xr:uid="{D720589B-5B67-4FB2-9F5F-14BBBA1DB0F6}">
      <text>
        <r>
          <rPr>
            <sz val="11"/>
            <color theme="1"/>
            <rFont val="Calibri"/>
            <family val="2"/>
            <scheme val="minor"/>
          </rPr>
          <t>Base period: 2024</t>
        </r>
      </text>
    </comment>
    <comment ref="AA38" authorId="0" shapeId="0" xr:uid="{A18F9ADD-8835-4A24-9BAB-A0A91CB8D5BB}">
      <text>
        <r>
          <rPr>
            <sz val="11"/>
            <color theme="1"/>
            <rFont val="Calibri"/>
            <family val="2"/>
            <scheme val="minor"/>
          </rPr>
          <t>Base period: 2024</t>
        </r>
      </text>
    </comment>
    <comment ref="D39" authorId="0" shapeId="0" xr:uid="{75D8615B-7314-4BA9-829D-16E307B02C2A}">
      <text>
        <r>
          <rPr>
            <sz val="11"/>
            <color theme="1"/>
            <rFont val="Calibri"/>
            <family val="2"/>
            <scheme val="minor"/>
          </rPr>
          <t>Base period: 2024</t>
        </r>
      </text>
    </comment>
    <comment ref="E39" authorId="0" shapeId="0" xr:uid="{941F6D63-26F9-44BE-91A6-7A594ACB111E}">
      <text>
        <r>
          <rPr>
            <sz val="11"/>
            <color theme="1"/>
            <rFont val="Calibri"/>
            <family val="2"/>
            <scheme val="minor"/>
          </rPr>
          <t>Base period: 2024</t>
        </r>
      </text>
    </comment>
    <comment ref="F39" authorId="0" shapeId="0" xr:uid="{01420A1C-542E-448F-8942-6D9EA1668219}">
      <text>
        <r>
          <rPr>
            <sz val="11"/>
            <color theme="1"/>
            <rFont val="Calibri"/>
            <family val="2"/>
            <scheme val="minor"/>
          </rPr>
          <t>Base period: 2024</t>
        </r>
      </text>
    </comment>
    <comment ref="G39" authorId="0" shapeId="0" xr:uid="{69C020D9-1F75-4471-A064-E8E5B19AC97C}">
      <text>
        <r>
          <rPr>
            <sz val="11"/>
            <color theme="1"/>
            <rFont val="Calibri"/>
            <family val="2"/>
            <scheme val="minor"/>
          </rPr>
          <t>Base period: 2024</t>
        </r>
      </text>
    </comment>
    <comment ref="H39" authorId="0" shapeId="0" xr:uid="{FD99302B-6911-4A1D-ACC5-E517066DA602}">
      <text>
        <r>
          <rPr>
            <sz val="11"/>
            <color theme="1"/>
            <rFont val="Calibri"/>
            <family val="2"/>
            <scheme val="minor"/>
          </rPr>
          <t>Base period: 2024</t>
        </r>
      </text>
    </comment>
    <comment ref="I39" authorId="0" shapeId="0" xr:uid="{A90E76F3-7C19-4BCD-A1AC-5E447E14A12B}">
      <text>
        <r>
          <rPr>
            <sz val="11"/>
            <color theme="1"/>
            <rFont val="Calibri"/>
            <family val="2"/>
            <scheme val="minor"/>
          </rPr>
          <t>Base period: 2024</t>
        </r>
      </text>
    </comment>
    <comment ref="J39" authorId="0" shapeId="0" xr:uid="{BD40B786-C756-4CF7-A376-8141EDBFF643}">
      <text>
        <r>
          <rPr>
            <sz val="11"/>
            <color theme="1"/>
            <rFont val="Calibri"/>
            <family val="2"/>
            <scheme val="minor"/>
          </rPr>
          <t>Base period: 2024</t>
        </r>
      </text>
    </comment>
    <comment ref="K39" authorId="0" shapeId="0" xr:uid="{23622324-DA2A-4CAA-838E-414C6BF7601F}">
      <text>
        <r>
          <rPr>
            <sz val="11"/>
            <color theme="1"/>
            <rFont val="Calibri"/>
            <family val="2"/>
            <scheme val="minor"/>
          </rPr>
          <t>Base period: 2024</t>
        </r>
      </text>
    </comment>
    <comment ref="L39" authorId="0" shapeId="0" xr:uid="{837326F4-A511-4867-8063-C33CE89B7C1E}">
      <text>
        <r>
          <rPr>
            <sz val="11"/>
            <color theme="1"/>
            <rFont val="Calibri"/>
            <family val="2"/>
            <scheme val="minor"/>
          </rPr>
          <t>Base period: 2024</t>
        </r>
      </text>
    </comment>
    <comment ref="R39" authorId="0" shapeId="0" xr:uid="{ADA2EA8B-1D9C-4202-997E-01DD2E6BE140}">
      <text>
        <r>
          <rPr>
            <sz val="11"/>
            <color theme="1"/>
            <rFont val="Calibri"/>
            <family val="2"/>
            <scheme val="minor"/>
          </rPr>
          <t>Base period: 2024</t>
        </r>
      </text>
    </comment>
    <comment ref="S39" authorId="0" shapeId="0" xr:uid="{8692C7BC-455C-4491-B499-4C1CF67C7708}">
      <text>
        <r>
          <rPr>
            <sz val="11"/>
            <color theme="1"/>
            <rFont val="Calibri"/>
            <family val="2"/>
            <scheme val="minor"/>
          </rPr>
          <t>Base period: 2024</t>
        </r>
      </text>
    </comment>
    <comment ref="T39" authorId="0" shapeId="0" xr:uid="{EAA4E18C-8750-43F6-8541-F14707751271}">
      <text>
        <r>
          <rPr>
            <sz val="11"/>
            <color theme="1"/>
            <rFont val="Calibri"/>
            <family val="2"/>
            <scheme val="minor"/>
          </rPr>
          <t>Base period: 2024</t>
        </r>
      </text>
    </comment>
    <comment ref="U39" authorId="0" shapeId="0" xr:uid="{1EB617C6-35C1-48E8-9998-2CBDCD2867AA}">
      <text>
        <r>
          <rPr>
            <sz val="11"/>
            <color theme="1"/>
            <rFont val="Calibri"/>
            <family val="2"/>
            <scheme val="minor"/>
          </rPr>
          <t>Base period: 2024</t>
        </r>
      </text>
    </comment>
    <comment ref="V39" authorId="0" shapeId="0" xr:uid="{4A74FAFA-BCFF-4859-B353-B1802EDF1FBB}">
      <text>
        <r>
          <rPr>
            <sz val="11"/>
            <color theme="1"/>
            <rFont val="Calibri"/>
            <family val="2"/>
            <scheme val="minor"/>
          </rPr>
          <t>Base period: 2024</t>
        </r>
      </text>
    </comment>
    <comment ref="W39" authorId="0" shapeId="0" xr:uid="{F9F6E332-77FE-4E74-903F-E8494C05AC5A}">
      <text>
        <r>
          <rPr>
            <sz val="11"/>
            <color theme="1"/>
            <rFont val="Calibri"/>
            <family val="2"/>
            <scheme val="minor"/>
          </rPr>
          <t>Base period: 2024</t>
        </r>
      </text>
    </comment>
    <comment ref="X39" authorId="0" shapeId="0" xr:uid="{997D9A18-4AFF-45B6-B611-E1C5C64A9A26}">
      <text>
        <r>
          <rPr>
            <sz val="11"/>
            <color theme="1"/>
            <rFont val="Calibri"/>
            <family val="2"/>
            <scheme val="minor"/>
          </rPr>
          <t>Base period: 2024</t>
        </r>
      </text>
    </comment>
    <comment ref="Y39" authorId="0" shapeId="0" xr:uid="{F99B2A77-36DF-44EC-BBB9-3C0864D3F217}">
      <text>
        <r>
          <rPr>
            <sz val="11"/>
            <color theme="1"/>
            <rFont val="Calibri"/>
            <family val="2"/>
            <scheme val="minor"/>
          </rPr>
          <t>Base period: 2024</t>
        </r>
      </text>
    </comment>
    <comment ref="Z39" authorId="0" shapeId="0" xr:uid="{2AC72C6E-A8F3-4071-A79B-3D478E0423EE}">
      <text>
        <r>
          <rPr>
            <sz val="11"/>
            <color theme="1"/>
            <rFont val="Calibri"/>
            <family val="2"/>
            <scheme val="minor"/>
          </rPr>
          <t>Base period: 2024</t>
        </r>
      </text>
    </comment>
    <comment ref="AA39" authorId="0" shapeId="0" xr:uid="{4941E46F-11F2-4AF1-8A63-D07EF22F970C}">
      <text>
        <r>
          <rPr>
            <sz val="11"/>
            <color theme="1"/>
            <rFont val="Calibri"/>
            <family val="2"/>
            <scheme val="minor"/>
          </rPr>
          <t>Base period: 2024</t>
        </r>
      </text>
    </comment>
    <comment ref="D40" authorId="0" shapeId="0" xr:uid="{B5EB87AF-25A4-42BB-A7A0-554813475CED}">
      <text>
        <r>
          <rPr>
            <sz val="11"/>
            <color theme="1"/>
            <rFont val="Calibri"/>
            <family val="2"/>
            <scheme val="minor"/>
          </rPr>
          <t>Base period: 2024</t>
        </r>
      </text>
    </comment>
    <comment ref="E40" authorId="0" shapeId="0" xr:uid="{A206E2A7-C077-435A-92B0-156F89AB0707}">
      <text>
        <r>
          <rPr>
            <sz val="11"/>
            <color theme="1"/>
            <rFont val="Calibri"/>
            <family val="2"/>
            <scheme val="minor"/>
          </rPr>
          <t>Base period: 2024</t>
        </r>
      </text>
    </comment>
    <comment ref="F40" authorId="0" shapeId="0" xr:uid="{4FF2D241-C93C-47B6-B1FC-4153ADFE3861}">
      <text>
        <r>
          <rPr>
            <sz val="11"/>
            <color theme="1"/>
            <rFont val="Calibri"/>
            <family val="2"/>
            <scheme val="minor"/>
          </rPr>
          <t>Base period: 2024</t>
        </r>
      </text>
    </comment>
    <comment ref="G40" authorId="0" shapeId="0" xr:uid="{05F485F7-BF09-4DCD-9453-A903113B3667}">
      <text>
        <r>
          <rPr>
            <sz val="11"/>
            <color theme="1"/>
            <rFont val="Calibri"/>
            <family val="2"/>
            <scheme val="minor"/>
          </rPr>
          <t>Base period: 2024</t>
        </r>
      </text>
    </comment>
    <comment ref="H40" authorId="0" shapeId="0" xr:uid="{6F47DB61-EE54-43D7-B676-700E80E9B2B2}">
      <text>
        <r>
          <rPr>
            <sz val="11"/>
            <color theme="1"/>
            <rFont val="Calibri"/>
            <family val="2"/>
            <scheme val="minor"/>
          </rPr>
          <t>Base period: 2024</t>
        </r>
      </text>
    </comment>
    <comment ref="I40" authorId="0" shapeId="0" xr:uid="{23929E95-7C89-4E9C-A543-6195EB466C7A}">
      <text>
        <r>
          <rPr>
            <sz val="11"/>
            <color theme="1"/>
            <rFont val="Calibri"/>
            <family val="2"/>
            <scheme val="minor"/>
          </rPr>
          <t>Base period: 2024</t>
        </r>
      </text>
    </comment>
    <comment ref="J40" authorId="0" shapeId="0" xr:uid="{85FA8224-F987-4D51-9318-62688DEEEB38}">
      <text>
        <r>
          <rPr>
            <sz val="11"/>
            <color theme="1"/>
            <rFont val="Calibri"/>
            <family val="2"/>
            <scheme val="minor"/>
          </rPr>
          <t>Base period: 2024</t>
        </r>
      </text>
    </comment>
    <comment ref="K40" authorId="0" shapeId="0" xr:uid="{6F79A02F-E1AD-4387-B9AE-C0865C8CB1DE}">
      <text>
        <r>
          <rPr>
            <sz val="11"/>
            <color theme="1"/>
            <rFont val="Calibri"/>
            <family val="2"/>
            <scheme val="minor"/>
          </rPr>
          <t>Base period: 2024</t>
        </r>
      </text>
    </comment>
    <comment ref="L40" authorId="0" shapeId="0" xr:uid="{791C991F-9875-4D24-AA02-58684FC5C3C8}">
      <text>
        <r>
          <rPr>
            <sz val="11"/>
            <color theme="1"/>
            <rFont val="Calibri"/>
            <family val="2"/>
            <scheme val="minor"/>
          </rPr>
          <t>Base period: 2024</t>
        </r>
      </text>
    </comment>
    <comment ref="M40" authorId="0" shapeId="0" xr:uid="{9FC00FC8-49CB-443C-ACAA-B05D61797A56}">
      <text>
        <r>
          <rPr>
            <sz val="11"/>
            <color theme="1"/>
            <rFont val="Calibri"/>
            <family val="2"/>
            <scheme val="minor"/>
          </rPr>
          <t>Base period: 2024</t>
        </r>
      </text>
    </comment>
    <comment ref="N40" authorId="0" shapeId="0" xr:uid="{912B7EA2-95C7-41D0-B373-5CA1087A52F0}">
      <text>
        <r>
          <rPr>
            <sz val="11"/>
            <color theme="1"/>
            <rFont val="Calibri"/>
            <family val="2"/>
            <scheme val="minor"/>
          </rPr>
          <t>Base period: 2024</t>
        </r>
      </text>
    </comment>
    <comment ref="O40" authorId="0" shapeId="0" xr:uid="{9502F4E5-C2B2-4E8D-B206-EB485B1DAE2B}">
      <text>
        <r>
          <rPr>
            <sz val="11"/>
            <color theme="1"/>
            <rFont val="Calibri"/>
            <family val="2"/>
            <scheme val="minor"/>
          </rPr>
          <t>Base period: 2024</t>
        </r>
      </text>
    </comment>
    <comment ref="P40" authorId="0" shapeId="0" xr:uid="{13264995-8BF3-4F13-8C8E-09D17C509D35}">
      <text>
        <r>
          <rPr>
            <sz val="11"/>
            <color theme="1"/>
            <rFont val="Calibri"/>
            <family val="2"/>
            <scheme val="minor"/>
          </rPr>
          <t>Base period: 2024</t>
        </r>
      </text>
    </comment>
    <comment ref="Q40" authorId="0" shapeId="0" xr:uid="{DD760548-5E4E-475A-862C-16DFBFB4A865}">
      <text>
        <r>
          <rPr>
            <sz val="11"/>
            <color theme="1"/>
            <rFont val="Calibri"/>
            <family val="2"/>
            <scheme val="minor"/>
          </rPr>
          <t>Base period: 2024</t>
        </r>
      </text>
    </comment>
    <comment ref="R40" authorId="0" shapeId="0" xr:uid="{2DE602AF-F087-4868-A968-A0E6B93034BD}">
      <text>
        <r>
          <rPr>
            <sz val="11"/>
            <color theme="1"/>
            <rFont val="Calibri"/>
            <family val="2"/>
            <scheme val="minor"/>
          </rPr>
          <t>Base period: 2024</t>
        </r>
      </text>
    </comment>
    <comment ref="S40" authorId="0" shapeId="0" xr:uid="{56534332-71E1-4ED9-B1CE-87A161E9D609}">
      <text>
        <r>
          <rPr>
            <sz val="11"/>
            <color theme="1"/>
            <rFont val="Calibri"/>
            <family val="2"/>
            <scheme val="minor"/>
          </rPr>
          <t>Base period: 2024</t>
        </r>
      </text>
    </comment>
    <comment ref="T40" authorId="0" shapeId="0" xr:uid="{D078E078-AA03-4523-A04D-44D54CDF5E14}">
      <text>
        <r>
          <rPr>
            <sz val="11"/>
            <color theme="1"/>
            <rFont val="Calibri"/>
            <family val="2"/>
            <scheme val="minor"/>
          </rPr>
          <t>Base period: 2024</t>
        </r>
      </text>
    </comment>
    <comment ref="U40" authorId="0" shapeId="0" xr:uid="{6CED4208-FC77-4BE2-BEFA-9E1B9F153683}">
      <text>
        <r>
          <rPr>
            <sz val="11"/>
            <color theme="1"/>
            <rFont val="Calibri"/>
            <family val="2"/>
            <scheme val="minor"/>
          </rPr>
          <t>Base period: 2024</t>
        </r>
      </text>
    </comment>
    <comment ref="V40" authorId="0" shapeId="0" xr:uid="{E61B323D-AC49-4E04-890D-AB29A9CC913E}">
      <text>
        <r>
          <rPr>
            <sz val="11"/>
            <color theme="1"/>
            <rFont val="Calibri"/>
            <family val="2"/>
            <scheme val="minor"/>
          </rPr>
          <t>Base period: 2024</t>
        </r>
      </text>
    </comment>
    <comment ref="W40" authorId="0" shapeId="0" xr:uid="{EA04E1D4-0D60-4E1C-A2A8-E481765358C0}">
      <text>
        <r>
          <rPr>
            <sz val="11"/>
            <color theme="1"/>
            <rFont val="Calibri"/>
            <family val="2"/>
            <scheme val="minor"/>
          </rPr>
          <t>Base period: 2024</t>
        </r>
      </text>
    </comment>
    <comment ref="X40" authorId="0" shapeId="0" xr:uid="{41328533-CB1C-4273-97DD-95684DD8BF66}">
      <text>
        <r>
          <rPr>
            <sz val="11"/>
            <color theme="1"/>
            <rFont val="Calibri"/>
            <family val="2"/>
            <scheme val="minor"/>
          </rPr>
          <t>Base period: 2024</t>
        </r>
      </text>
    </comment>
    <comment ref="Y40" authorId="0" shapeId="0" xr:uid="{37FD7638-F905-4684-9CFC-5A1B6C74D564}">
      <text>
        <r>
          <rPr>
            <sz val="11"/>
            <color theme="1"/>
            <rFont val="Calibri"/>
            <family val="2"/>
            <scheme val="minor"/>
          </rPr>
          <t>Base period: 2024</t>
        </r>
      </text>
    </comment>
    <comment ref="Z40" authorId="0" shapeId="0" xr:uid="{CDB6E864-D4DA-4E4F-8707-35725587795E}">
      <text>
        <r>
          <rPr>
            <sz val="11"/>
            <color theme="1"/>
            <rFont val="Calibri"/>
            <family val="2"/>
            <scheme val="minor"/>
          </rPr>
          <t>Base period: 2024</t>
        </r>
      </text>
    </comment>
    <comment ref="AA40" authorId="0" shapeId="0" xr:uid="{9BE89EB2-6874-4B7D-9232-1933B2421385}">
      <text>
        <r>
          <rPr>
            <sz val="11"/>
            <color theme="1"/>
            <rFont val="Calibri"/>
            <family val="2"/>
            <scheme val="minor"/>
          </rPr>
          <t>Base period: 2024</t>
        </r>
      </text>
    </comment>
    <comment ref="D41" authorId="0" shapeId="0" xr:uid="{11B5EBCC-A0B3-4C8D-A99A-468D6C044B40}">
      <text>
        <r>
          <rPr>
            <sz val="11"/>
            <color theme="1"/>
            <rFont val="Calibri"/>
            <family val="2"/>
            <scheme val="minor"/>
          </rPr>
          <t>Base period: 2024</t>
        </r>
      </text>
    </comment>
    <comment ref="E41" authorId="0" shapeId="0" xr:uid="{7793E17C-5AED-4350-A712-CADDAD6508C7}">
      <text>
        <r>
          <rPr>
            <sz val="11"/>
            <color theme="1"/>
            <rFont val="Calibri"/>
            <family val="2"/>
            <scheme val="minor"/>
          </rPr>
          <t>Base period: 2024</t>
        </r>
      </text>
    </comment>
    <comment ref="F41" authorId="0" shapeId="0" xr:uid="{9F8F8C12-A449-4BD3-8AEF-9E1C3AF86DDB}">
      <text>
        <r>
          <rPr>
            <sz val="11"/>
            <color theme="1"/>
            <rFont val="Calibri"/>
            <family val="2"/>
            <scheme val="minor"/>
          </rPr>
          <t>Base period: 2024</t>
        </r>
      </text>
    </comment>
    <comment ref="G41" authorId="0" shapeId="0" xr:uid="{D196BEC1-0819-48B8-9DA5-1E331200E475}">
      <text>
        <r>
          <rPr>
            <sz val="11"/>
            <color theme="1"/>
            <rFont val="Calibri"/>
            <family val="2"/>
            <scheme val="minor"/>
          </rPr>
          <t>Base period: 2024</t>
        </r>
      </text>
    </comment>
    <comment ref="H41" authorId="0" shapeId="0" xr:uid="{E187251E-7AF7-4632-ABA5-A0C512F90D6B}">
      <text>
        <r>
          <rPr>
            <sz val="11"/>
            <color theme="1"/>
            <rFont val="Calibri"/>
            <family val="2"/>
            <scheme val="minor"/>
          </rPr>
          <t>Base period: 2024</t>
        </r>
      </text>
    </comment>
    <comment ref="I41" authorId="0" shapeId="0" xr:uid="{D991CB16-577C-4DC9-ADCB-3EAB2A92F022}">
      <text>
        <r>
          <rPr>
            <sz val="11"/>
            <color theme="1"/>
            <rFont val="Calibri"/>
            <family val="2"/>
            <scheme val="minor"/>
          </rPr>
          <t>Base period: 2024</t>
        </r>
      </text>
    </comment>
    <comment ref="J41" authorId="0" shapeId="0" xr:uid="{BCC9C830-F0CC-49B4-9A3E-721DD5CEA722}">
      <text>
        <r>
          <rPr>
            <sz val="11"/>
            <color theme="1"/>
            <rFont val="Calibri"/>
            <family val="2"/>
            <scheme val="minor"/>
          </rPr>
          <t>Base period: 2024</t>
        </r>
      </text>
    </comment>
    <comment ref="K41" authorId="0" shapeId="0" xr:uid="{D0A94844-BC77-4A6E-9F34-B910CCE7A76F}">
      <text>
        <r>
          <rPr>
            <sz val="11"/>
            <color theme="1"/>
            <rFont val="Calibri"/>
            <family val="2"/>
            <scheme val="minor"/>
          </rPr>
          <t>Base period: 2024</t>
        </r>
      </text>
    </comment>
    <comment ref="L41" authorId="0" shapeId="0" xr:uid="{0551379C-438B-4808-8E42-DFBC7C7175FA}">
      <text>
        <r>
          <rPr>
            <sz val="11"/>
            <color theme="1"/>
            <rFont val="Calibri"/>
            <family val="2"/>
            <scheme val="minor"/>
          </rPr>
          <t>Base period: 2024</t>
        </r>
      </text>
    </comment>
    <comment ref="M41" authorId="0" shapeId="0" xr:uid="{E53CFD5C-6A51-4144-BD08-AD329F5D6B53}">
      <text>
        <r>
          <rPr>
            <sz val="11"/>
            <color theme="1"/>
            <rFont val="Calibri"/>
            <family val="2"/>
            <scheme val="minor"/>
          </rPr>
          <t>Base period: 2024</t>
        </r>
      </text>
    </comment>
    <comment ref="N41" authorId="0" shapeId="0" xr:uid="{A7B84853-773C-410B-86F4-9FF24374023C}">
      <text>
        <r>
          <rPr>
            <sz val="11"/>
            <color theme="1"/>
            <rFont val="Calibri"/>
            <family val="2"/>
            <scheme val="minor"/>
          </rPr>
          <t>Base period: 2024</t>
        </r>
      </text>
    </comment>
    <comment ref="O41" authorId="0" shapeId="0" xr:uid="{F769BCB8-C9BB-4A42-8A34-5016CCD16D70}">
      <text>
        <r>
          <rPr>
            <sz val="11"/>
            <color theme="1"/>
            <rFont val="Calibri"/>
            <family val="2"/>
            <scheme val="minor"/>
          </rPr>
          <t>Base period: 2024</t>
        </r>
      </text>
    </comment>
    <comment ref="P41" authorId="0" shapeId="0" xr:uid="{B48F20E4-0D88-4CD6-B0ED-724A6B318F83}">
      <text>
        <r>
          <rPr>
            <sz val="11"/>
            <color theme="1"/>
            <rFont val="Calibri"/>
            <family val="2"/>
            <scheme val="minor"/>
          </rPr>
          <t>Base period: 2024</t>
        </r>
      </text>
    </comment>
    <comment ref="Q41" authorId="0" shapeId="0" xr:uid="{E3B7FB6F-EABE-43E6-BA0E-874EE78DB45B}">
      <text>
        <r>
          <rPr>
            <sz val="11"/>
            <color theme="1"/>
            <rFont val="Calibri"/>
            <family val="2"/>
            <scheme val="minor"/>
          </rPr>
          <t>Base period: 2024</t>
        </r>
      </text>
    </comment>
    <comment ref="R41" authorId="0" shapeId="0" xr:uid="{E2D06B9E-1F0F-430D-8DAF-581CB2686808}">
      <text>
        <r>
          <rPr>
            <sz val="11"/>
            <color theme="1"/>
            <rFont val="Calibri"/>
            <family val="2"/>
            <scheme val="minor"/>
          </rPr>
          <t>Base period: 2024</t>
        </r>
      </text>
    </comment>
    <comment ref="S41" authorId="0" shapeId="0" xr:uid="{FE91DB8D-8962-4E46-9A72-CDB29B78FE2E}">
      <text>
        <r>
          <rPr>
            <sz val="11"/>
            <color theme="1"/>
            <rFont val="Calibri"/>
            <family val="2"/>
            <scheme val="minor"/>
          </rPr>
          <t>Base period: 2024</t>
        </r>
      </text>
    </comment>
    <comment ref="T41" authorId="0" shapeId="0" xr:uid="{EE285A52-C48F-41D0-8C9A-635E0C9D3F80}">
      <text>
        <r>
          <rPr>
            <sz val="11"/>
            <color theme="1"/>
            <rFont val="Calibri"/>
            <family val="2"/>
            <scheme val="minor"/>
          </rPr>
          <t>Base period: 2024</t>
        </r>
      </text>
    </comment>
    <comment ref="U41" authorId="0" shapeId="0" xr:uid="{EAF6F2F4-F76F-4586-B3AC-D448B5AA3604}">
      <text>
        <r>
          <rPr>
            <sz val="11"/>
            <color theme="1"/>
            <rFont val="Calibri"/>
            <family val="2"/>
            <scheme val="minor"/>
          </rPr>
          <t>Base period: 2024</t>
        </r>
      </text>
    </comment>
    <comment ref="V41" authorId="0" shapeId="0" xr:uid="{10BB12E2-1B97-4732-863C-5F4253A02545}">
      <text>
        <r>
          <rPr>
            <sz val="11"/>
            <color theme="1"/>
            <rFont val="Calibri"/>
            <family val="2"/>
            <scheme val="minor"/>
          </rPr>
          <t>Base period: 2024</t>
        </r>
      </text>
    </comment>
    <comment ref="W41" authorId="0" shapeId="0" xr:uid="{9F264315-BDDC-45C0-8AA8-BD13D5CA9AAF}">
      <text>
        <r>
          <rPr>
            <sz val="11"/>
            <color theme="1"/>
            <rFont val="Calibri"/>
            <family val="2"/>
            <scheme val="minor"/>
          </rPr>
          <t>Base period: 2024</t>
        </r>
      </text>
    </comment>
    <comment ref="X41" authorId="0" shapeId="0" xr:uid="{27AAD4D0-A99D-47D7-9DF1-B5D4E80F415A}">
      <text>
        <r>
          <rPr>
            <sz val="11"/>
            <color theme="1"/>
            <rFont val="Calibri"/>
            <family val="2"/>
            <scheme val="minor"/>
          </rPr>
          <t>Base period: 2024</t>
        </r>
      </text>
    </comment>
    <comment ref="Y41" authorId="0" shapeId="0" xr:uid="{6C5A4F8C-7359-40D1-B619-33013098FDFD}">
      <text>
        <r>
          <rPr>
            <sz val="11"/>
            <color theme="1"/>
            <rFont val="Calibri"/>
            <family val="2"/>
            <scheme val="minor"/>
          </rPr>
          <t>Base period: 2024</t>
        </r>
      </text>
    </comment>
    <comment ref="Z41" authorId="0" shapeId="0" xr:uid="{710AF4BD-DEE5-4C34-94B2-703CCD560C58}">
      <text>
        <r>
          <rPr>
            <sz val="11"/>
            <color theme="1"/>
            <rFont val="Calibri"/>
            <family val="2"/>
            <scheme val="minor"/>
          </rPr>
          <t>Base period: 2024</t>
        </r>
      </text>
    </comment>
    <comment ref="AA41" authorId="0" shapeId="0" xr:uid="{B2A020DE-3335-46F8-A75D-4004516F11A5}">
      <text>
        <r>
          <rPr>
            <sz val="11"/>
            <color theme="1"/>
            <rFont val="Calibri"/>
            <family val="2"/>
            <scheme val="minor"/>
          </rPr>
          <t>Base period: 2024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<sst xmlns="http://schemas.openxmlformats.org/spreadsheetml/2006/main" count="2295" uniqueCount="325">
  <si>
    <t>DAC1: Flows by provider (ODA+OOF+Private)</t>
  </si>
  <si>
    <t>Donor: United Kingdom</t>
  </si>
  <si>
    <t>Combined unit of measure</t>
  </si>
  <si>
    <t>US dollar, Millions</t>
  </si>
  <si>
    <t>National currency, Millions</t>
  </si>
  <si>
    <t>Price base</t>
  </si>
  <si>
    <t>Constant prices</t>
  </si>
  <si>
    <t>Current prices</t>
  </si>
  <si>
    <t>Measure</t>
  </si>
  <si>
    <t>Official Development Assistance (ODA)</t>
  </si>
  <si>
    <t>· 
Scholarships and student costs in donor countries</t>
  </si>
  <si>
    <t>· 
Debt relief</t>
  </si>
  <si>
    <t>· 
Administrative costs not included elsewhere</t>
  </si>
  <si>
    <t>· 
Refugees in donor countries</t>
  </si>
  <si>
    <t>Gross National Income (GNI)</t>
  </si>
  <si>
    <t>Flow type</t>
  </si>
  <si>
    <t>Disbursements, net</t>
  </si>
  <si>
    <t>· 
Disbursements, gross</t>
  </si>
  <si>
    <t>Grant equivalents</t>
  </si>
  <si>
    <t>Time period</t>
  </si>
  <si>
    <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</si>
  <si>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</si>
  <si>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</si>
  <si>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</si>
  <si>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</si>
  <si>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</si>
  <si>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</si>
  <si>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</si>
  <si>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</si>
  <si>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</si>
  <si>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</si>
  <si>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</si>
  <si>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</si>
  <si>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</si>
  <si>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</si>
  <si>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</si>
  <si>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</si>
  <si>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</si>
  <si>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</si>
  <si>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</si>
  <si>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</si>
  <si>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</si>
  <si>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</si>
  <si>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</si>
  <si>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</si>
  <si>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</si>
  <si>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</si>
  <si>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</si>
  <si>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</si>
  <si>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</si>
  <si>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</si>
  <si>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</si>
  <si>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</si>
  <si>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</si>
  <si>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</si>
  <si>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</si>
  <si>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</si>
  <si>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 xml:space="preserve">© Terms &amp; conditions </t>
  </si>
  <si>
    <t>Official Development Assistance</t>
  </si>
  <si>
    <t>International Assistance</t>
  </si>
  <si>
    <t>Non-Cross-Border Flows</t>
  </si>
  <si>
    <t>Year</t>
  </si>
  <si>
    <t>GDP Deflator</t>
  </si>
  <si>
    <t>GNI (£m, current prices)</t>
  </si>
  <si>
    <t>ODA (£m, current prices)</t>
  </si>
  <si>
    <t>ODA (£m, constant 2025 prices)</t>
  </si>
  <si>
    <t>ODA (%GNI)</t>
  </si>
  <si>
    <t>International Assistance (£m, current prices)</t>
  </si>
  <si>
    <t>International Assistance (£m, constant 2025 prices)</t>
  </si>
  <si>
    <t>International Assistance (%GNI)</t>
  </si>
  <si>
    <t>International Assistance (%ODA)</t>
  </si>
  <si>
    <t>Administrative Costs (£m, current prices)</t>
  </si>
  <si>
    <t>In-Donor Refugee Costs (£m, current prices)</t>
  </si>
  <si>
    <t>In-Donor Student Costs (£m, current prices)</t>
  </si>
  <si>
    <t>Debt Relief (£m, current prices)</t>
  </si>
  <si>
    <t>GDP DEFLATORS AT MARKET PRICES, AND MONEY GDP</t>
  </si>
  <si>
    <t>Outturn data are as at the Quarterly National Accounts from ONS - last updated 31 March 2026.</t>
  </si>
  <si>
    <t>Forecast data are consistent with OBR EFO data as at the Spring Statement 3 March 2026.</t>
  </si>
  <si>
    <t>Financial year</t>
  </si>
  <si>
    <t>Calendar year</t>
  </si>
  <si>
    <t xml:space="preserve">GDP deflator at market prices </t>
  </si>
  <si>
    <r>
      <t>Money GDP</t>
    </r>
    <r>
      <rPr>
        <vertAlign val="superscript"/>
        <sz val="10"/>
        <rFont val="Times New Roman"/>
        <family val="1"/>
      </rPr>
      <t xml:space="preserve"> (3), (4)</t>
    </r>
  </si>
  <si>
    <r>
      <t>Money GDP</t>
    </r>
    <r>
      <rPr>
        <vertAlign val="superscript"/>
        <sz val="10"/>
        <rFont val="Times New Roman"/>
        <family val="1"/>
      </rPr>
      <t xml:space="preserve"> (3)</t>
    </r>
  </si>
  <si>
    <t>2024-25 = 100</t>
  </si>
  <si>
    <t>per cent change on previous year</t>
  </si>
  <si>
    <t>Cash £ million
Non-Season-ally Adjusted</t>
  </si>
  <si>
    <t>Cash £ million
Seasonally Adjusted</t>
  </si>
  <si>
    <t>2025 = 100</t>
  </si>
  <si>
    <t>Cash £ million
Non-Seasonally Adjusted</t>
  </si>
  <si>
    <t>1955-56</t>
  </si>
  <si>
    <t>1955</t>
  </si>
  <si>
    <t>1956-57</t>
  </si>
  <si>
    <t>1956</t>
  </si>
  <si>
    <t>1957-58</t>
  </si>
  <si>
    <t>1957</t>
  </si>
  <si>
    <t>1958-59</t>
  </si>
  <si>
    <t>1958</t>
  </si>
  <si>
    <t>1959-60</t>
  </si>
  <si>
    <t>1959</t>
  </si>
  <si>
    <t>1960-61</t>
  </si>
  <si>
    <t>1960</t>
  </si>
  <si>
    <t>1961-62</t>
  </si>
  <si>
    <t>1961</t>
  </si>
  <si>
    <t>1962-63</t>
  </si>
  <si>
    <t>1962</t>
  </si>
  <si>
    <t>1963-64</t>
  </si>
  <si>
    <t>1963</t>
  </si>
  <si>
    <t>1964-65</t>
  </si>
  <si>
    <t>1964</t>
  </si>
  <si>
    <t>1965-66</t>
  </si>
  <si>
    <t>1965</t>
  </si>
  <si>
    <t>1966-67</t>
  </si>
  <si>
    <t>1966</t>
  </si>
  <si>
    <t>1967-68</t>
  </si>
  <si>
    <t>1967</t>
  </si>
  <si>
    <t>1968-69</t>
  </si>
  <si>
    <t>1968</t>
  </si>
  <si>
    <t>1969-70</t>
  </si>
  <si>
    <t>1969</t>
  </si>
  <si>
    <t>1970-71</t>
  </si>
  <si>
    <t>1970</t>
  </si>
  <si>
    <t>1971-72</t>
  </si>
  <si>
    <t>1971</t>
  </si>
  <si>
    <t>1972-73</t>
  </si>
  <si>
    <t>1972</t>
  </si>
  <si>
    <t>1973-74</t>
  </si>
  <si>
    <t>1973</t>
  </si>
  <si>
    <t>1974-75</t>
  </si>
  <si>
    <t>1974</t>
  </si>
  <si>
    <t>1975-76</t>
  </si>
  <si>
    <t>1975</t>
  </si>
  <si>
    <t>1976-77</t>
  </si>
  <si>
    <t>1976</t>
  </si>
  <si>
    <t>1977-78</t>
  </si>
  <si>
    <t>1977</t>
  </si>
  <si>
    <t>1978-79</t>
  </si>
  <si>
    <t>1978</t>
  </si>
  <si>
    <t>1979-80</t>
  </si>
  <si>
    <t>1979</t>
  </si>
  <si>
    <t>1980-81</t>
  </si>
  <si>
    <t>1980</t>
  </si>
  <si>
    <t>1981-82</t>
  </si>
  <si>
    <t>1981</t>
  </si>
  <si>
    <t>1982-83</t>
  </si>
  <si>
    <t>1982</t>
  </si>
  <si>
    <t>1983-84</t>
  </si>
  <si>
    <t>1983</t>
  </si>
  <si>
    <t>1984-85</t>
  </si>
  <si>
    <t>1984</t>
  </si>
  <si>
    <t>1985-86</t>
  </si>
  <si>
    <t>1985</t>
  </si>
  <si>
    <t>1986-87</t>
  </si>
  <si>
    <t>1986</t>
  </si>
  <si>
    <t>1987-88</t>
  </si>
  <si>
    <t>1987</t>
  </si>
  <si>
    <t>1988-89</t>
  </si>
  <si>
    <t>1988</t>
  </si>
  <si>
    <t>1989-90</t>
  </si>
  <si>
    <t>1989</t>
  </si>
  <si>
    <t>1990-91</t>
  </si>
  <si>
    <t>1991-92</t>
  </si>
  <si>
    <t>1992-93</t>
  </si>
  <si>
    <t>1993-94</t>
  </si>
  <si>
    <t>1994-95</t>
  </si>
  <si>
    <t>1995-96</t>
  </si>
  <si>
    <t>1996-97</t>
  </si>
  <si>
    <t>1997-98</t>
  </si>
  <si>
    <t>1998-99</t>
  </si>
  <si>
    <t>1999-00</t>
  </si>
  <si>
    <t>2000-01</t>
  </si>
  <si>
    <t>2001-02</t>
  </si>
  <si>
    <t>2002-03</t>
  </si>
  <si>
    <t>2003-04</t>
  </si>
  <si>
    <t>2004-05</t>
  </si>
  <si>
    <t>2005-06</t>
  </si>
  <si>
    <t>2006-07</t>
  </si>
  <si>
    <t xml:space="preserve">  </t>
  </si>
  <si>
    <t>2007-08</t>
  </si>
  <si>
    <t>2008-09</t>
  </si>
  <si>
    <t>2009-10</t>
  </si>
  <si>
    <t>2010-11</t>
  </si>
  <si>
    <t>2011-12</t>
  </si>
  <si>
    <t>2012-13</t>
  </si>
  <si>
    <t>2013-14</t>
  </si>
  <si>
    <t>2014-15</t>
  </si>
  <si>
    <t>2015-16</t>
  </si>
  <si>
    <t>2016-17</t>
  </si>
  <si>
    <t>2017-18</t>
  </si>
  <si>
    <t>2018-19</t>
  </si>
  <si>
    <t>2019-20</t>
  </si>
  <si>
    <t>2020-21</t>
  </si>
  <si>
    <t>2021-22</t>
  </si>
  <si>
    <t>2022-23</t>
  </si>
  <si>
    <t>2023-24</t>
  </si>
  <si>
    <t>2024-25</t>
  </si>
  <si>
    <r>
      <t>2025-26</t>
    </r>
    <r>
      <rPr>
        <vertAlign val="superscript"/>
        <sz val="10"/>
        <rFont val="Times New Roman"/>
        <family val="1"/>
      </rPr>
      <t xml:space="preserve"> (1), (2)</t>
    </r>
  </si>
  <si>
    <t>-</t>
  </si>
  <si>
    <r>
      <t>2026-27</t>
    </r>
    <r>
      <rPr>
        <vertAlign val="superscript"/>
        <sz val="10"/>
        <rFont val="Times New Roman"/>
        <family val="1"/>
      </rPr>
      <t xml:space="preserve"> (1), (2)</t>
    </r>
  </si>
  <si>
    <r>
      <t>2026</t>
    </r>
    <r>
      <rPr>
        <vertAlign val="superscript"/>
        <sz val="10"/>
        <rFont val="Times New Roman"/>
        <family val="1"/>
      </rPr>
      <t xml:space="preserve"> (1), (2)</t>
    </r>
  </si>
  <si>
    <r>
      <t>2027-28</t>
    </r>
    <r>
      <rPr>
        <vertAlign val="superscript"/>
        <sz val="10"/>
        <rFont val="Times New Roman"/>
        <family val="1"/>
      </rPr>
      <t xml:space="preserve"> (1), (2)</t>
    </r>
  </si>
  <si>
    <r>
      <t>2027</t>
    </r>
    <r>
      <rPr>
        <vertAlign val="superscript"/>
        <sz val="10"/>
        <rFont val="Times New Roman"/>
        <family val="1"/>
      </rPr>
      <t xml:space="preserve"> (1), (2)</t>
    </r>
  </si>
  <si>
    <r>
      <t>2028-29</t>
    </r>
    <r>
      <rPr>
        <vertAlign val="superscript"/>
        <sz val="10"/>
        <rFont val="Times New Roman"/>
        <family val="1"/>
      </rPr>
      <t xml:space="preserve"> (1), (2)</t>
    </r>
  </si>
  <si>
    <r>
      <t>2028</t>
    </r>
    <r>
      <rPr>
        <vertAlign val="superscript"/>
        <sz val="10"/>
        <rFont val="Times New Roman"/>
        <family val="1"/>
      </rPr>
      <t xml:space="preserve"> (1), (2)</t>
    </r>
  </si>
  <si>
    <r>
      <t>2029-30</t>
    </r>
    <r>
      <rPr>
        <vertAlign val="superscript"/>
        <sz val="10"/>
        <rFont val="Times New Roman"/>
        <family val="1"/>
      </rPr>
      <t xml:space="preserve"> (1), (2)</t>
    </r>
  </si>
  <si>
    <r>
      <t>2029</t>
    </r>
    <r>
      <rPr>
        <vertAlign val="superscript"/>
        <sz val="10"/>
        <rFont val="Times New Roman"/>
        <family val="1"/>
      </rPr>
      <t xml:space="preserve"> (1), (2)</t>
    </r>
  </si>
  <si>
    <r>
      <t>2030-31</t>
    </r>
    <r>
      <rPr>
        <vertAlign val="superscript"/>
        <sz val="10"/>
        <rFont val="Times New Roman"/>
        <family val="1"/>
      </rPr>
      <t xml:space="preserve"> (1), (2)</t>
    </r>
  </si>
  <si>
    <r>
      <t>2030</t>
    </r>
    <r>
      <rPr>
        <vertAlign val="superscript"/>
        <sz val="10"/>
        <rFont val="Times New Roman"/>
        <family val="1"/>
      </rPr>
      <t xml:space="preserve"> (1), (2)</t>
    </r>
  </si>
  <si>
    <t>Sources and footnotes:</t>
  </si>
  <si>
    <t>GDP Deflator:</t>
  </si>
  <si>
    <t>Financial years 1955-56 to 2024-25 taken from ONS series L8GG in data tables: Table N.</t>
  </si>
  <si>
    <t>https://www.ons.gov.uk/file?uri=/economy/grossdomesticproductgdp/datasets/uksecondestimateofgdpdatatables/quarter4octtodec2025quarterlynationalaccounts/quarterlynationalaccountsdatatables.xlsx</t>
  </si>
  <si>
    <t>Calendar years 1955 to 2025 taken from ONS series MNF2 in data tables: Table O.</t>
  </si>
  <si>
    <t>For years 2025-26 to 2030-31 (2026 to 2030): taken from the Office for Budget Responsibility (OBR) GDP deflator forecasts as of March 2026 EFO detailed forecast tables.</t>
  </si>
  <si>
    <t>https://obr.uk/efo/economic-and-fiscal-outlook-march-2026/</t>
  </si>
  <si>
    <t>Money GDP:</t>
  </si>
  <si>
    <t>For years 1955-56 to 2024-25 (1955 to 2025): ONS data for money GDP not seasonally adjusted series BKTL in data tables: Table N.</t>
  </si>
  <si>
    <t>For years 1955-56 to 2024-25: ONS data for money GDP seasonally adjusted series YBHA in data tables: Table N.</t>
  </si>
  <si>
    <t>Footnotes:</t>
  </si>
  <si>
    <t>(1)</t>
  </si>
  <si>
    <t>For years 2025-26 to 2030-31 (2026 to 2030), this presentation only shows percentage changes in line with data taken from the OBR GDP deflator forecasts as of March 2026 EFO detailed forecast tables.</t>
  </si>
  <si>
    <t>(2)</t>
  </si>
  <si>
    <t>For years 2025-26 to 2030-31 (2026 to 2030), money GDP forecasts from the OBR as of the Spring Statement, March 2026.</t>
  </si>
  <si>
    <t>(3)</t>
  </si>
  <si>
    <t>Non-Seasonally adjusted money GDP (BKTL) from 1955-56 to 2024-25 (1955 to 2025) consistent with ONS Quarterly National Accounts release of 31 March 2026.</t>
  </si>
  <si>
    <t>(4)</t>
  </si>
  <si>
    <t>Seasonally adjusted money GDP (YBHA) from 1955-56 to 2024-25 consistent with ONS Quarterly National Accounts release of 31 March 2026.</t>
  </si>
  <si>
    <t>(5)</t>
  </si>
  <si>
    <t xml:space="preserve">For further information and the 'User's Guide' to these series, please visit the following page on the GOV.UK website at: </t>
  </si>
  <si>
    <t>https://www.gov.uk/government/publications/gross-domestic-product-gdp-deflators-user-guide</t>
  </si>
  <si>
    <t>(6)</t>
  </si>
  <si>
    <t xml:space="preserve">For practical examples of how to use the GDP deflator series, please visit the following page on the GOV.UK website at: </t>
  </si>
  <si>
    <t>https://www.gov.uk/government/publications/how-to-use-the-gdp-deflator-series-practical-examples</t>
  </si>
  <si>
    <t>Donor</t>
  </si>
  <si>
    <t>Australia</t>
  </si>
  <si>
    <t>Austria</t>
  </si>
  <si>
    <t>Belgium</t>
  </si>
  <si>
    <t>Canada</t>
  </si>
  <si>
    <t>Czechia</t>
  </si>
  <si>
    <t>Denmark</t>
  </si>
  <si>
    <t>Estonia</t>
  </si>
  <si>
    <t>Finland</t>
  </si>
  <si>
    <t>France</t>
  </si>
  <si>
    <t>Germany</t>
  </si>
  <si>
    <t>Greece</t>
  </si>
  <si>
    <t>Hungary</t>
  </si>
  <si>
    <t>Iceland</t>
  </si>
  <si>
    <t>Ireland</t>
  </si>
  <si>
    <t>Italy</t>
  </si>
  <si>
    <t>Japan</t>
  </si>
  <si>
    <t>Korea</t>
  </si>
  <si>
    <t>Latvia</t>
  </si>
  <si>
    <t>Lithuania</t>
  </si>
  <si>
    <t>Luxembourg</t>
  </si>
  <si>
    <t>Netherlands</t>
  </si>
  <si>
    <t>New Zealand</t>
  </si>
  <si>
    <t>Norway</t>
  </si>
  <si>
    <t>Poland</t>
  </si>
  <si>
    <t>Portugal</t>
  </si>
  <si>
    <t>Romania</t>
  </si>
  <si>
    <t>Slovak Republic</t>
  </si>
  <si>
    <t>Slovenia</t>
  </si>
  <si>
    <t>Spain</t>
  </si>
  <si>
    <t>Sweden</t>
  </si>
  <si>
    <t>Switzerland</t>
  </si>
  <si>
    <t>United Kingdom</t>
  </si>
  <si>
    <t>United States</t>
  </si>
  <si>
    <t>Link</t>
  </si>
  <si>
    <t>Table 1</t>
  </si>
  <si>
    <t>Figure 1</t>
  </si>
  <si>
    <t>Figure 2</t>
  </si>
  <si>
    <t>HM Treasury, GDP deflators at market prices, and money GDP March 2026 (Quarterly National Accounts)</t>
  </si>
  <si>
    <t>https://www.gov.uk/government/statistics/gdp-deflators-at-market-prices-and-money-gdp-march-2026-quarterly-national-accounts</t>
  </si>
  <si>
    <t>DAC1 Filtered Table 1</t>
  </si>
  <si>
    <t>DAC1 Filtered Table 2</t>
  </si>
  <si>
    <t>OECD DAC1 dataset (updated 29/04/2026) [Filtered by time period (2024-2025), donor ("Australia", "Austria", "Belgium", "Canada", "Czechia", "Denmark", "Estonia", "Finland", "France", "Germany", "Greece", "Hungary", "Iceland", "Ireland", "Italy", "Japan", "Korea", "Latvia", "Lithuania", "Luxembourg", "Netherlands", "New Zealand", "Norway", "Poland", "Portugal", "Romania", "Slovak Republic", "Slovenia", "Spain", "Sweden", "Switzerland", "United Kingdom", "United States"), measure ("Official Development Assistance (ODA)", "Gross National Income (GNI)", "Refugees in donor countries", "Administrative costs not included elsewhere", "Scholarships and student costs in donor countries", "Debt relief"), flow type ("Grant equivalents", "Disbursements, net", "Disbursements, gross"), unit of measure ("US dollar, "National currency"), and price base ("Constant prices", "Current prices")]</t>
  </si>
  <si>
    <t>OECD DAC1 dataset (updated 29/04/2026) [Filtered by time period (1990-2025), donor ("United Kingdom"), measure ("Official Development Assistance (ODA)", "Gross National Income (GNI)", "Refugees in donor countries", "Administrative costs not included elsewhere", "Scholarships and student costs in donor countries", "Debt relief"), flow type ("Grant equivalents", "Disbursements, net", "Disbursements, gross"), unit of measure ("US dollar, "National currency"), and price base ("Constant prices", "Current prices")]</t>
  </si>
  <si>
    <t>https://data-explorer.oecd.org/vis?fs[0]=Topic%2C1%7CDevelopment%23DEV%23%7COfficial%20Development%20Assistance%20%28ODA%29%23DEV_ODA%23&amp;fs[1]=Topic%2C2%7CDevelopment%23DEV%23%7COfficial%20Development%20Assistance%20%28ODA%29%23DEV_ODA%23%7CFlows%20by%20provider%23DEV_ODA_FPV%23&amp;pg=0&amp;fc=Topic&amp;snb=3&amp;df[ds]=dsDisseminateFinalDMZ&amp;df[id]=DSD_DAC1%40DF_DAC1&amp;df[ag]=OECD.DCD.FSD&amp;dq=GBR..1%2B1010%2B1500%2B1600%2B1700%2B1820..1120%2B1140%2B1160.USD%2BXDC.Q%2BV&amp;to[TIME_PERIOD]=false&amp;pd=1990%2C2025&amp;vw=tb&amp;ly[cl]=COMBINED_UNIT_MEASURE%2CPRICE_BASE%2CMEASURE%2CFLOW_TYPE&amp;ly[rw]=TIME_PERIOD</t>
  </si>
  <si>
    <t>https://data-explorer.oecd.org/vis?fs[0]=Topic%2C1%7CDevelopment%23DEV%23%7COfficial%20Development%20Assistance%20%28ODA%29%23DEV_ODA%23&amp;pg=0&amp;fc=Topic&amp;bp=true&amp;snb=20&amp;vw=tb&amp;df[ds]=dsDisseminateFinalDMZ&amp;df[id]=DSD_DAC1%40DF_DAC1&amp;df[ag]=OECD.DCD.FSD&amp;df[vs]=1.7&amp;dq=AUS%2BAUT%2BBEL%2BCAN%2BCZE%2BDNK%2BEST%2BFIN%2BFRA%2BDEU%2BGRC%2BHUN%2BISL%2BIRL%2BITA%2BJPN%2BKOR%2BLVA%2BLTU%2BLUX%2BNLD%2BNZL%2BNOR%2BPOL%2BPRT%2BROU%2BSVK%2BSVN%2BESP%2BSWE%2BCHE%2BGBR%2BUSA._Z.1%2B1010%2B1500%2B1600%2B1700%2B1820..1120%2B1140%2B1160.XDC%2BUSD.V%2BQ&amp;pd=2024%2C2025&amp;to[TIME_PERIOD]=false&amp;ly[cl]=COMBINED_UNIT_MEASURE%2CPRICE_BASE%2CMEASURE%2CFLOW_TYPE%2CTIME_PERIOD&amp;ly[rw]=DONOR</t>
  </si>
  <si>
    <t>Source Data</t>
  </si>
  <si>
    <t>HMT March 2026 GDP Deflators</t>
  </si>
  <si>
    <t>Statistics on International Assistance</t>
  </si>
  <si>
    <t>Data visualisation</t>
  </si>
  <si>
    <t>IA UK Timeseries</t>
  </si>
  <si>
    <t>IA DAC Cross-section</t>
  </si>
  <si>
    <t>GNI ($m, current prices)</t>
  </si>
  <si>
    <t>DAC Country</t>
  </si>
  <si>
    <t>ODA ($m, current prices)</t>
  </si>
  <si>
    <t>ODA ($m, constant 2024 prices)</t>
  </si>
  <si>
    <t>International Assistance ($m, current prices)</t>
  </si>
  <si>
    <t>International Assistance ($m, constant 2024 prices)</t>
  </si>
  <si>
    <t>Administrative Costs ($m, current prices)</t>
  </si>
  <si>
    <t>In-Donor Refugee Costs ($m, current prices)</t>
  </si>
  <si>
    <t>In-Donor Student Costs ($m, current prices)</t>
  </si>
  <si>
    <t>Debt Relief ($m, current prices)</t>
  </si>
  <si>
    <t>Administrative Costs ($m, constant 2024 prices)</t>
  </si>
  <si>
    <t>In-Donor Refugee Costs ($m, constant 2024 prices)</t>
  </si>
  <si>
    <t>In-Donor Student Costs ($m, constant 2024 prices)</t>
  </si>
  <si>
    <t>Debt Relief ($m, constant 2024 prices)</t>
  </si>
  <si>
    <t>Administrative Costs (£m, constant 2025 prices)</t>
  </si>
  <si>
    <t>In-Donor Refugee Costs (£m, constant 2025 prices)</t>
  </si>
  <si>
    <t>In-Donor Student Costs (£m, constant 2025 prices)</t>
  </si>
  <si>
    <t>Debt Relief (£m, constant 2025 prices)</t>
  </si>
  <si>
    <t>2025 International Assistance (%GNI)</t>
  </si>
  <si>
    <t>2024 International Assistance (%GNI)</t>
  </si>
  <si>
    <t>UK International Assistance (%GNI)</t>
  </si>
  <si>
    <t>UK International Assistance</t>
  </si>
  <si>
    <t>UK ODA</t>
  </si>
  <si>
    <t>Unit</t>
  </si>
  <si>
    <t>Change</t>
  </si>
  <si>
    <t>£m, current prices</t>
  </si>
  <si>
    <t>£m, constant 2025 prices</t>
  </si>
  <si>
    <t>N/A</t>
  </si>
  <si>
    <t>Latest Figures on UK International Assistance</t>
  </si>
  <si>
    <t>Table 1: Latest Figures on UK International Assistance</t>
  </si>
  <si>
    <t>Figure 1: UK International Assistance (%GNI), 1990-2025</t>
  </si>
  <si>
    <t>Figure 2: International Assistance (%GNI) across DAC Countries in 2024 and 2025</t>
  </si>
  <si>
    <t>Description / Source</t>
  </si>
  <si>
    <t>Sheet Name</t>
  </si>
  <si>
    <t>Sheet Type</t>
  </si>
  <si>
    <t>Statistics on International Assistance for the United Kingdom covering the period from 1990 to 2025. These are provided in nominal and real terms (in GBP millions using current and constant 2025 prices), as a share of Gross National Income (GNI), and as a share of Official Development Assistance (ODA).</t>
  </si>
  <si>
    <t>Statistics on International Assistance for he 33 member countries of the Development Assistance Commitee in 2025 and 2024. These are provided in nominal and real terms (in USD millions using current and constant 2024 prices), as a share of Gross National Income (GNI), and as a share of Official Development Assistance (ODA).</t>
  </si>
  <si>
    <t>Share of ODA qualifying as International Assistance</t>
  </si>
  <si>
    <t>% ODA qualifying as IA</t>
  </si>
  <si>
    <t>% GNI</t>
  </si>
  <si>
    <t>This file contains the underlying data for International Assistance. It it intended to enable others to use, understand and reproduce the caclulation. 
For more details, see: Ian Mitchell &amp; Sam Hughes, June 2026, How Much Aid is Actually Spent Abroad? A New Measure of International Assistance, CGD Blog
https://www.cgdev.org/blog/how-much-aid-actually-spent-abroad-new-measure-international-assistance
International Assistance is a measure of cross-border, concessional finance publicly provided for humanitarian or development objectives. In practice, it can be calculated as Official Development Assistance (ODA) minus in-donor refugee costs, administrative costs, student costs, and debt relief. Grant equivalent ODA is used where available (from 2018 onwards), but net disbursements are used beforehand. 
Statistics on International Assistance are here provided in nominal and real terms (in GBP millions using current and constant 2025 prices, and in USD millions using current and constant 2024 prices), as a share of Gross National Income (GNI), and as a share of ODA. The "IA UK Timeseries" sheet provides statistics for the United Kingdom covering the period from 1990 to 2025; and the "IA DAC Cross-section" sheet provides statistics for the 33 member countries of the Development Assistance Commitee in 2025 and 2024.
The statistics on International Assistance provided here have been calculated using data from the OECD’s DAC1 dataset (updated 29/04/2026) and the UK’s Office for National Statistics (via HM Treasury). International Assistance can be calculated from the OECD's DAC1 dataset by subtracting measures of "Refugees in donor countries", "Administrative costs not included elsewhere", "Scholarships and student costs in donor countries", and "Debt relief" from "Official Development Assistance (ODA)". 
As data on in-donor student costs are not published alongside the other preliminary ODA data in April, these costs in 2025 have been assumed to remain at the same level, in nominal terms, as the previous year. Looking across all years and DAC countries, CGD has found that nominal in-donor student costs in any year can be reliably predicted based on these costs in the previous year. However, this assumption can be updated with actual data on 2025 in-donor student costs for the UK when it publishes its final 2025 Statistics on International Development in September, and for other DAC countries when the OECD DAC1 dataset is updated in December. 
To receive future statistics on International Assistance, or for any other enquiries, please contact: shughes@cgdev.org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</si>
</sst>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 \ \ #,##0;\*\ \ \ \-#,##0"/>
    <numFmt numFmtId="165" formatCode="\*\ \ \ #,##0.00;\*\ \ \ \-#,##0.00"/>
    <numFmt numFmtId="166" formatCode="#,##0.0"/>
    <numFmt numFmtId="167" formatCode="\*\ \ \ #,##0.0;\*\ \ \ \-#,##0.0"/>
    <numFmt numFmtId="168" formatCode="_-* #,##0_-;\-* #,##0_-;_-* &quot;-&quot;??_-;_-@_-"/>
    <numFmt numFmtId="169" formatCode="0.000"/>
    <numFmt numFmtId="170" formatCode="0.0"/>
  </numFmts>
  <fonts count="25" x14ac:knownFonts="1">
    <font>
      <sz val="11"/>
      <color theme="1"/>
      <name val="Calibri"/>
      <family val="2"/>
      <scheme val="minor"/>
    </font>
    <font>
      <b/>
      <sz val="11"/>
      <name val="Calibri"/>
      <family val="2"/>
    </font>
    <font>
      <sz val="11"/>
      <name val="Calibri"/>
      <family val="2"/>
    </font>
    <font>
      <b/>
      <sz val="11"/>
      <color rgb="FFFFFFFF"/>
      <name val="Calibri"/>
      <family val="2"/>
    </font>
    <font>
      <sz val="11"/>
      <color rgb="FFFFFFFF"/>
      <name val="Calibri"/>
      <family val="2"/>
    </font>
    <font>
      <b/>
      <sz val="11"/>
      <color rgb="FF000000"/>
      <name val="Calibri"/>
      <family val="2"/>
    </font>
    <font>
      <sz val="11"/>
      <color rgb="FF000000"/>
      <name val="Calibri"/>
      <family val="2"/>
    </font>
    <font>
      <u/>
      <sz val="11"/>
      <color rgb="FF0563C1"/>
      <name val="Calibri"/>
      <family val="2"/>
    </font>
    <font>
      <sz val="11"/>
      <color theme="1"/>
      <name val="Calibri"/>
      <family val="2"/>
      <scheme val="minor"/>
    </font>
    <font>
      <b/>
      <sz val="11"/>
      <color rgb="FF000000"/>
      <name val="Calibri"/>
      <family val="2"/>
    </font>
    <font>
      <sz val="10"/>
      <name val="Arial"/>
      <family val="2"/>
    </font>
    <font>
      <sz val="10"/>
      <name val="Times New Roman"/>
      <family val="1"/>
    </font>
    <font>
      <b/>
      <u/>
      <sz val="10"/>
      <name val="Times New Roman"/>
      <family val="1"/>
    </font>
    <font>
      <b/>
      <sz val="10"/>
      <name val="Times New Roman"/>
      <family val="1"/>
    </font>
    <font>
      <vertAlign val="superscript"/>
      <sz val="10"/>
      <name val="Times New Roman"/>
      <family val="1"/>
    </font>
    <font>
      <u/>
      <sz val="10"/>
      <color indexed="12"/>
      <name val="Arial"/>
      <family val="2"/>
    </font>
    <font>
      <u/>
      <sz val="10"/>
      <color indexed="12"/>
      <name val="Times New Roman"/>
      <family val="1"/>
    </font>
    <font>
      <sz val="10"/>
      <color indexed="8"/>
      <name val="Times New Roman"/>
      <family val="1"/>
    </font>
    <font>
      <vertAlign val="superscript"/>
      <sz val="10"/>
      <name val="Arial"/>
      <family val="2"/>
    </font>
    <font>
      <b/>
      <sz val="11"/>
      <color theme="0"/>
      <name val="Calibri"/>
      <family val="2"/>
      <scheme val="minor"/>
    </font>
    <font>
      <b/>
      <sz val="11"/>
      <color theme="1"/>
      <name val="Calibri"/>
      <family val="2"/>
      <scheme val="minor"/>
    </font>
    <font>
      <sz val="10"/>
      <color rgb="FF000000"/>
      <name val="Sofia Pro"/>
      <family val="3"/>
    </font>
    <font>
      <b/>
      <sz val="10"/>
      <color theme="0"/>
      <name val="Sofia Pro"/>
      <family val="3"/>
    </font>
    <font>
      <b/>
      <sz val="11"/>
      <color theme="1"/>
      <name val="Sofia Pro"/>
      <family val="3"/>
    </font>
    <font>
      <sz val="11"/>
      <color theme="1"/>
      <name val="Sofia Pro"/>
      <family val="3"/>
    </font>
  </fonts>
  <fills count="10">
    <fill>
      <patternFill patternType="none"/>
    </fill>
    <fill>
      <patternFill patternType="gray125"/>
    </fill>
    <fill>
      <patternFill patternType="solid">
        <fgColor rgb="FF0549AB"/>
      </patternFill>
    </fill>
    <fill>
      <patternFill patternType="solid">
        <fgColor rgb="FFE2F2FB"/>
      </patternFill>
    </fill>
    <fill>
      <patternFill patternType="solid">
        <fgColor rgb="FFF1F1F1"/>
      </patternFill>
    </fill>
    <fill>
      <patternFill patternType="none">
        <fgColor auto="1"/>
        <bgColor auto="1"/>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6970"/>
        <bgColor indexed="64"/>
      </patternFill>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43" fontId="8" fillId="0" borderId="0" applyFont="0" applyFill="0" applyBorder="0" applyAlignment="0" applyProtection="0"/>
    <xf numFmtId="9" fontId="8" fillId="0" borderId="0" applyFont="0" applyFill="0" applyBorder="0" applyAlignment="0" applyProtection="0"/>
    <xf numFmtId="0" fontId="10" fillId="5" borderId="2"/>
    <xf numFmtId="43" fontId="10" fillId="5" borderId="2" applyFont="0" applyFill="0" applyBorder="0" applyAlignment="0" applyProtection="0"/>
    <xf numFmtId="0" fontId="15" fillId="5" borderId="2" applyNumberFormat="0" applyFill="0" applyBorder="0" applyAlignment="0" applyProtection="0">
      <alignment vertical="top"/>
      <protection locked="0"/>
    </xf>
    <xf numFmtId="0" fontId="8" fillId="5" borderId="2"/>
  </cellStyleXfs>
  <cellXfs count="127">
    <xf numFmtId="0" fontId="0" fillId="0" borderId="0" xfId="0"/>
    <xf numFmtId="0" fontId="0" fillId="0" borderId="1" xfId="0" applyBorder="1"/>
    <xf numFmtId="0" fontId="11" fillId="5" borderId="2" xfId="3" applyFont="1" applyAlignment="1">
      <alignment horizontal="left"/>
    </xf>
    <xf numFmtId="0" fontId="12" fillId="5" borderId="2" xfId="3" applyFont="1" applyAlignment="1">
      <alignment horizontal="left"/>
    </xf>
    <xf numFmtId="169" fontId="10" fillId="5" borderId="2" xfId="3" applyNumberFormat="1" applyAlignment="1">
      <alignment horizontal="left"/>
    </xf>
    <xf numFmtId="2" fontId="11" fillId="5" borderId="2" xfId="3" applyNumberFormat="1" applyFont="1" applyAlignment="1">
      <alignment horizontal="left"/>
    </xf>
    <xf numFmtId="3" fontId="11" fillId="5" borderId="2" xfId="3" applyNumberFormat="1" applyFont="1" applyAlignment="1">
      <alignment horizontal="left"/>
    </xf>
    <xf numFmtId="0" fontId="10" fillId="5" borderId="2" xfId="3" applyAlignment="1">
      <alignment horizontal="left"/>
    </xf>
    <xf numFmtId="169" fontId="10" fillId="5" borderId="2" xfId="3" applyNumberFormat="1" applyAlignment="1">
      <alignment horizontal="right"/>
    </xf>
    <xf numFmtId="2" fontId="10" fillId="5" borderId="2" xfId="3" applyNumberFormat="1" applyAlignment="1">
      <alignment horizontal="right"/>
    </xf>
    <xf numFmtId="3" fontId="10" fillId="5" borderId="2" xfId="3" applyNumberFormat="1" applyAlignment="1">
      <alignment horizontal="right"/>
    </xf>
    <xf numFmtId="0" fontId="11" fillId="5" borderId="2" xfId="3" applyFont="1"/>
    <xf numFmtId="0" fontId="10" fillId="5" borderId="2" xfId="3"/>
    <xf numFmtId="0" fontId="11" fillId="5" borderId="2" xfId="3" applyFont="1" applyAlignment="1">
      <alignment horizontal="centerContinuous"/>
    </xf>
    <xf numFmtId="0" fontId="11" fillId="5" borderId="6" xfId="3" applyFont="1" applyBorder="1" applyAlignment="1">
      <alignment horizontal="left"/>
    </xf>
    <xf numFmtId="3" fontId="11" fillId="5" borderId="7" xfId="3" applyNumberFormat="1" applyFont="1" applyBorder="1" applyAlignment="1">
      <alignment horizontal="centerContinuous"/>
    </xf>
    <xf numFmtId="3" fontId="11" fillId="5" borderId="8" xfId="3" applyNumberFormat="1" applyFont="1" applyBorder="1" applyAlignment="1">
      <alignment horizontal="centerContinuous"/>
    </xf>
    <xf numFmtId="0" fontId="11" fillId="5" borderId="9" xfId="3" applyFont="1" applyBorder="1" applyAlignment="1">
      <alignment horizontal="left"/>
    </xf>
    <xf numFmtId="3" fontId="11" fillId="5" borderId="11" xfId="3" applyNumberFormat="1" applyFont="1" applyBorder="1" applyAlignment="1">
      <alignment horizontal="centerContinuous"/>
    </xf>
    <xf numFmtId="0" fontId="11" fillId="5" borderId="2" xfId="3" applyFont="1" applyAlignment="1">
      <alignment horizontal="left" vertical="top" wrapText="1"/>
    </xf>
    <xf numFmtId="0" fontId="11" fillId="5" borderId="12" xfId="3" applyFont="1" applyBorder="1" applyAlignment="1">
      <alignment horizontal="left" vertical="top" wrapText="1"/>
    </xf>
    <xf numFmtId="169" fontId="11" fillId="5" borderId="13" xfId="3" applyNumberFormat="1" applyFont="1" applyBorder="1" applyAlignment="1">
      <alignment vertical="top" wrapText="1"/>
    </xf>
    <xf numFmtId="2" fontId="11" fillId="5" borderId="14" xfId="3" applyNumberFormat="1" applyFont="1" applyBorder="1" applyAlignment="1">
      <alignment horizontal="left" vertical="top" wrapText="1"/>
    </xf>
    <xf numFmtId="3" fontId="11" fillId="5" borderId="1" xfId="3" applyNumberFormat="1" applyFont="1" applyBorder="1" applyAlignment="1">
      <alignment horizontal="left" vertical="top" wrapText="1"/>
    </xf>
    <xf numFmtId="0" fontId="11" fillId="5" borderId="13" xfId="3" applyFont="1" applyBorder="1" applyAlignment="1">
      <alignment horizontal="left" vertical="top" wrapText="1"/>
    </xf>
    <xf numFmtId="169" fontId="11" fillId="5" borderId="13" xfId="3" applyNumberFormat="1" applyFont="1" applyBorder="1" applyAlignment="1">
      <alignment horizontal="left" vertical="top" wrapText="1"/>
    </xf>
    <xf numFmtId="0" fontId="10" fillId="5" borderId="2" xfId="3" applyAlignment="1">
      <alignment horizontal="left" vertical="top" wrapText="1"/>
    </xf>
    <xf numFmtId="0" fontId="11" fillId="5" borderId="6" xfId="3" applyFont="1" applyBorder="1" applyAlignment="1">
      <alignment horizontal="left" vertical="top" wrapText="1"/>
    </xf>
    <xf numFmtId="169" fontId="11" fillId="5" borderId="2" xfId="3" applyNumberFormat="1" applyFont="1" applyAlignment="1">
      <alignment horizontal="right" vertical="top" wrapText="1"/>
    </xf>
    <xf numFmtId="2" fontId="11" fillId="5" borderId="7" xfId="3" applyNumberFormat="1" applyFont="1" applyBorder="1" applyAlignment="1">
      <alignment horizontal="right" vertical="top" wrapText="1"/>
    </xf>
    <xf numFmtId="3" fontId="11" fillId="5" borderId="7" xfId="3" applyNumberFormat="1" applyFont="1" applyBorder="1" applyAlignment="1">
      <alignment horizontal="right" vertical="top" wrapText="1"/>
    </xf>
    <xf numFmtId="3" fontId="11" fillId="5" borderId="15" xfId="3" applyNumberFormat="1" applyFont="1" applyBorder="1" applyAlignment="1">
      <alignment horizontal="right" vertical="top" wrapText="1"/>
    </xf>
    <xf numFmtId="3" fontId="11" fillId="5" borderId="2" xfId="3" applyNumberFormat="1" applyFont="1" applyAlignment="1">
      <alignment horizontal="left" vertical="top" wrapText="1"/>
    </xf>
    <xf numFmtId="0" fontId="11" fillId="5" borderId="6" xfId="3" quotePrefix="1" applyFont="1" applyBorder="1" applyAlignment="1">
      <alignment horizontal="left"/>
    </xf>
    <xf numFmtId="3" fontId="10" fillId="5" borderId="2" xfId="3" applyNumberFormat="1" applyAlignment="1">
      <alignment horizontal="left" vertical="top" wrapText="1"/>
    </xf>
    <xf numFmtId="0" fontId="11" fillId="5" borderId="6" xfId="3" applyFont="1" applyBorder="1"/>
    <xf numFmtId="169" fontId="11" fillId="5" borderId="2" xfId="3" applyNumberFormat="1" applyFont="1" applyAlignment="1">
      <alignment horizontal="right"/>
    </xf>
    <xf numFmtId="3" fontId="11" fillId="5" borderId="7" xfId="4" applyNumberFormat="1" applyFont="1" applyBorder="1" applyAlignment="1">
      <alignment horizontal="right"/>
    </xf>
    <xf numFmtId="3" fontId="11" fillId="5" borderId="15" xfId="4" applyNumberFormat="1" applyFont="1" applyBorder="1" applyAlignment="1">
      <alignment horizontal="right"/>
    </xf>
    <xf numFmtId="2" fontId="11" fillId="5" borderId="7" xfId="3" applyNumberFormat="1" applyFont="1" applyBorder="1" applyAlignment="1">
      <alignment horizontal="right"/>
    </xf>
    <xf numFmtId="169" fontId="11" fillId="5" borderId="2" xfId="3" applyNumberFormat="1" applyFont="1"/>
    <xf numFmtId="3" fontId="11" fillId="5" borderId="7" xfId="4" applyNumberFormat="1" applyFont="1" applyBorder="1"/>
    <xf numFmtId="3" fontId="11" fillId="5" borderId="15" xfId="4" applyNumberFormat="1" applyFont="1" applyBorder="1"/>
    <xf numFmtId="3" fontId="10" fillId="5" borderId="2" xfId="3" applyNumberFormat="1"/>
    <xf numFmtId="170" fontId="10" fillId="5" borderId="2" xfId="3" applyNumberFormat="1"/>
    <xf numFmtId="0" fontId="11" fillId="5" borderId="12" xfId="3" applyFont="1" applyBorder="1"/>
    <xf numFmtId="169" fontId="11" fillId="5" borderId="13" xfId="3" applyNumberFormat="1" applyFont="1" applyBorder="1" applyAlignment="1">
      <alignment horizontal="right"/>
    </xf>
    <xf numFmtId="2" fontId="11" fillId="5" borderId="14" xfId="3" applyNumberFormat="1" applyFont="1" applyBorder="1" applyAlignment="1">
      <alignment horizontal="right"/>
    </xf>
    <xf numFmtId="3" fontId="11" fillId="5" borderId="14" xfId="4" applyNumberFormat="1" applyFont="1" applyBorder="1"/>
    <xf numFmtId="0" fontId="11" fillId="5" borderId="12" xfId="3" quotePrefix="1" applyFont="1" applyBorder="1" applyAlignment="1">
      <alignment horizontal="left"/>
    </xf>
    <xf numFmtId="3" fontId="11" fillId="5" borderId="14" xfId="4" applyNumberFormat="1" applyFont="1" applyBorder="1" applyAlignment="1">
      <alignment horizontal="right"/>
    </xf>
    <xf numFmtId="0" fontId="13" fillId="5" borderId="2" xfId="3" applyFont="1"/>
    <xf numFmtId="2" fontId="11" fillId="5" borderId="2" xfId="3" applyNumberFormat="1" applyFont="1"/>
    <xf numFmtId="3" fontId="11" fillId="5" borderId="2" xfId="3" applyNumberFormat="1" applyFont="1"/>
    <xf numFmtId="0" fontId="11" fillId="5" borderId="2" xfId="3" applyFont="1" applyAlignment="1">
      <alignment vertical="top"/>
    </xf>
    <xf numFmtId="169" fontId="10" fillId="5" borderId="2" xfId="3" applyNumberFormat="1" applyAlignment="1">
      <alignment horizontal="left" vertical="top" wrapText="1"/>
    </xf>
    <xf numFmtId="2" fontId="10" fillId="5" borderId="2" xfId="3" applyNumberFormat="1" applyAlignment="1">
      <alignment horizontal="left" vertical="top" wrapText="1"/>
    </xf>
    <xf numFmtId="0" fontId="18" fillId="5" borderId="2" xfId="3" quotePrefix="1" applyFont="1" applyAlignment="1">
      <alignment horizontal="right" vertical="top"/>
    </xf>
    <xf numFmtId="169" fontId="10" fillId="5" borderId="2" xfId="3" applyNumberFormat="1"/>
    <xf numFmtId="2" fontId="10" fillId="5" borderId="2" xfId="3" applyNumberFormat="1"/>
    <xf numFmtId="170" fontId="0" fillId="0" borderId="1" xfId="0" applyNumberFormat="1" applyBorder="1"/>
    <xf numFmtId="168" fontId="0" fillId="0" borderId="1" xfId="1" applyNumberFormat="1" applyFont="1" applyBorder="1"/>
    <xf numFmtId="168" fontId="0" fillId="0" borderId="1" xfId="0" applyNumberFormat="1" applyBorder="1"/>
    <xf numFmtId="10" fontId="0" fillId="0" borderId="1" xfId="2" applyNumberFormat="1" applyFont="1" applyBorder="1"/>
    <xf numFmtId="9" fontId="0" fillId="0" borderId="1" xfId="2" applyFont="1" applyBorder="1"/>
    <xf numFmtId="0" fontId="1" fillId="5" borderId="2" xfId="6" applyFont="1" applyAlignment="1">
      <alignment horizontal="left" readingOrder="1"/>
    </xf>
    <xf numFmtId="0" fontId="8" fillId="5" borderId="2" xfId="6"/>
    <xf numFmtId="0" fontId="4" fillId="2" borderId="1" xfId="6" applyFont="1" applyFill="1" applyBorder="1" applyAlignment="1">
      <alignment horizontal="center" vertical="top" wrapText="1" readingOrder="1"/>
    </xf>
    <xf numFmtId="0" fontId="5" fillId="3" borderId="1" xfId="6" applyFont="1" applyFill="1" applyBorder="1" applyAlignment="1">
      <alignment horizontal="left" vertical="top" wrapText="1" readingOrder="1"/>
    </xf>
    <xf numFmtId="0" fontId="2" fillId="4" borderId="1" xfId="6" applyFont="1" applyFill="1" applyBorder="1" applyAlignment="1">
      <alignment horizontal="left" vertical="top" wrapText="1" readingOrder="1"/>
    </xf>
    <xf numFmtId="0" fontId="6" fillId="3" borderId="1" xfId="6" applyFont="1" applyFill="1" applyBorder="1" applyAlignment="1">
      <alignment horizontal="left" vertical="top" wrapText="1" readingOrder="1"/>
    </xf>
    <xf numFmtId="0" fontId="2" fillId="4" borderId="1" xfId="6" applyFont="1" applyFill="1" applyBorder="1" applyAlignment="1">
      <alignment horizontal="right" vertical="top" wrapText="1" readingOrder="1"/>
    </xf>
    <xf numFmtId="164" fontId="2" fillId="5" borderId="1" xfId="6" applyNumberFormat="1" applyFont="1" applyBorder="1" applyAlignment="1">
      <alignment horizontal="right" wrapText="1" readingOrder="1"/>
    </xf>
    <xf numFmtId="165" fontId="2" fillId="5" borderId="1" xfId="6" applyNumberFormat="1" applyFont="1" applyBorder="1" applyAlignment="1">
      <alignment horizontal="right" wrapText="1" readingOrder="1"/>
    </xf>
    <xf numFmtId="167" fontId="2" fillId="5" borderId="1" xfId="6" applyNumberFormat="1" applyFont="1" applyBorder="1" applyAlignment="1">
      <alignment horizontal="right" wrapText="1" readingOrder="1"/>
    </xf>
    <xf numFmtId="0" fontId="2" fillId="5" borderId="1" xfId="6" applyFont="1" applyBorder="1" applyAlignment="1">
      <alignment horizontal="right" wrapText="1" readingOrder="1"/>
    </xf>
    <xf numFmtId="3" fontId="2" fillId="5" borderId="1" xfId="6" applyNumberFormat="1" applyFont="1" applyBorder="1" applyAlignment="1">
      <alignment horizontal="right" wrapText="1" readingOrder="1"/>
    </xf>
    <xf numFmtId="4" fontId="2" fillId="5" borderId="1" xfId="6" applyNumberFormat="1" applyFont="1" applyBorder="1" applyAlignment="1">
      <alignment horizontal="right" wrapText="1" readingOrder="1"/>
    </xf>
    <xf numFmtId="166" fontId="2" fillId="5" borderId="1" xfId="6" applyNumberFormat="1" applyFont="1" applyBorder="1" applyAlignment="1">
      <alignment horizontal="right" wrapText="1" readingOrder="1"/>
    </xf>
    <xf numFmtId="0" fontId="7" fillId="5" borderId="2" xfId="6" applyFont="1" applyAlignment="1">
      <alignment readingOrder="1"/>
    </xf>
    <xf numFmtId="0" fontId="7" fillId="5" borderId="2" xfId="6" applyFont="1"/>
    <xf numFmtId="0" fontId="2" fillId="5" borderId="2" xfId="6" applyFont="1" applyAlignment="1">
      <alignment horizontal="left" readingOrder="1"/>
    </xf>
    <xf numFmtId="168" fontId="0" fillId="0" borderId="1" xfId="1" quotePrefix="1" applyNumberFormat="1" applyFont="1" applyBorder="1"/>
    <xf numFmtId="0" fontId="20" fillId="7" borderId="1" xfId="0" applyFont="1" applyFill="1" applyBorder="1"/>
    <xf numFmtId="168" fontId="21" fillId="0" borderId="1" xfId="1" applyNumberFormat="1" applyFont="1" applyBorder="1" applyAlignment="1">
      <alignment horizontal="center"/>
    </xf>
    <xf numFmtId="10" fontId="21" fillId="0" borderId="1" xfId="0" applyNumberFormat="1" applyFont="1" applyBorder="1" applyAlignment="1">
      <alignment horizontal="center"/>
    </xf>
    <xf numFmtId="9" fontId="21" fillId="0" borderId="1" xfId="0" applyNumberFormat="1" applyFont="1" applyBorder="1" applyAlignment="1">
      <alignment horizontal="center"/>
    </xf>
    <xf numFmtId="10" fontId="21" fillId="0" borderId="1" xfId="2" applyNumberFormat="1" applyFont="1" applyBorder="1" applyAlignment="1">
      <alignment horizontal="center"/>
    </xf>
    <xf numFmtId="0" fontId="21" fillId="0" borderId="1" xfId="0" applyFont="1" applyBorder="1" applyAlignment="1">
      <alignment horizontal="center"/>
    </xf>
    <xf numFmtId="0" fontId="22" fillId="8" borderId="1" xfId="0" applyFont="1" applyFill="1" applyBorder="1" applyAlignment="1">
      <alignment horizontal="center"/>
    </xf>
    <xf numFmtId="0" fontId="22" fillId="8" borderId="1" xfId="0" applyFont="1" applyFill="1" applyBorder="1"/>
    <xf numFmtId="0" fontId="21" fillId="9" borderId="0" xfId="0" applyFont="1" applyFill="1"/>
    <xf numFmtId="0" fontId="21" fillId="9" borderId="1" xfId="0" applyFont="1" applyFill="1" applyBorder="1"/>
    <xf numFmtId="168" fontId="21" fillId="9" borderId="1" xfId="1" applyNumberFormat="1" applyFont="1" applyFill="1" applyBorder="1" applyAlignment="1">
      <alignment horizontal="center"/>
    </xf>
    <xf numFmtId="10" fontId="21" fillId="9" borderId="1" xfId="0" applyNumberFormat="1" applyFont="1" applyFill="1" applyBorder="1" applyAlignment="1">
      <alignment horizontal="center"/>
    </xf>
    <xf numFmtId="10" fontId="21" fillId="9" borderId="1" xfId="2" applyNumberFormat="1" applyFont="1" applyFill="1" applyBorder="1" applyAlignment="1">
      <alignment horizontal="center"/>
    </xf>
    <xf numFmtId="0" fontId="23" fillId="0" borderId="0" xfId="0" applyFont="1"/>
    <xf numFmtId="0" fontId="24" fillId="9" borderId="0" xfId="0" applyFont="1" applyFill="1"/>
    <xf numFmtId="0" fontId="19" fillId="8" borderId="1" xfId="0" applyFont="1" applyFill="1" applyBorder="1"/>
    <xf numFmtId="0" fontId="8" fillId="5" borderId="2" xfId="6" applyAlignment="1">
      <alignment vertical="top" wrapText="1"/>
    </xf>
    <xf numFmtId="0" fontId="0" fillId="9" borderId="1" xfId="0" applyFill="1" applyBorder="1"/>
    <xf numFmtId="0" fontId="9" fillId="6" borderId="1" xfId="0" applyFont="1" applyFill="1" applyBorder="1" applyAlignment="1">
      <alignment vertical="top" wrapText="1"/>
    </xf>
    <xf numFmtId="0" fontId="20" fillId="6" borderId="1" xfId="0" applyFont="1" applyFill="1" applyBorder="1" applyAlignment="1">
      <alignment vertical="top" wrapText="1"/>
    </xf>
    <xf numFmtId="0" fontId="22" fillId="8" borderId="1" xfId="0" applyFont="1" applyFill="1" applyBorder="1" applyAlignment="1">
      <alignment horizontal="center"/>
    </xf>
    <xf numFmtId="0" fontId="9" fillId="6" borderId="1" xfId="0" applyFont="1" applyFill="1" applyBorder="1" applyAlignment="1">
      <alignment horizontal="center" vertical="top" wrapText="1"/>
    </xf>
    <xf numFmtId="0" fontId="9" fillId="6" borderId="12" xfId="0" applyFont="1" applyFill="1" applyBorder="1" applyAlignment="1">
      <alignment horizontal="center" vertical="top" wrapText="1"/>
    </xf>
    <xf numFmtId="0" fontId="9" fillId="6" borderId="13" xfId="0" applyFont="1" applyFill="1" applyBorder="1" applyAlignment="1">
      <alignment horizontal="center" vertical="top" wrapText="1"/>
    </xf>
    <xf numFmtId="0" fontId="9" fillId="6" borderId="1" xfId="0" applyFont="1" applyFill="1" applyBorder="1" applyAlignment="1">
      <alignment horizontal="left" vertical="top" wrapText="1"/>
    </xf>
    <xf numFmtId="0" fontId="20" fillId="6" borderId="1" xfId="0" applyFont="1" applyFill="1" applyBorder="1" applyAlignment="1">
      <alignment horizontal="left" vertical="top" wrapText="1"/>
    </xf>
    <xf numFmtId="0" fontId="4" fillId="2" borderId="1" xfId="6" applyFont="1" applyFill="1" applyBorder="1" applyAlignment="1">
      <alignment horizontal="center" vertical="top" wrapText="1" readingOrder="1"/>
    </xf>
    <xf numFmtId="0" fontId="3" fillId="2" borderId="1" xfId="6" applyFont="1" applyFill="1" applyBorder="1" applyAlignment="1">
      <alignment horizontal="left" vertical="top" wrapText="1" readingOrder="1"/>
    </xf>
    <xf numFmtId="0" fontId="11" fillId="5" borderId="2" xfId="3" quotePrefix="1" applyFont="1" applyAlignment="1">
      <alignment horizontal="left" vertical="top" wrapText="1"/>
    </xf>
    <xf numFmtId="0" fontId="11" fillId="5" borderId="2" xfId="3" applyFont="1" applyAlignment="1">
      <alignment horizontal="left"/>
    </xf>
    <xf numFmtId="0" fontId="13" fillId="5" borderId="3" xfId="3" applyFont="1" applyBorder="1" applyAlignment="1">
      <alignment horizontal="center"/>
    </xf>
    <xf numFmtId="0" fontId="13" fillId="5" borderId="4" xfId="3" applyFont="1" applyBorder="1" applyAlignment="1">
      <alignment horizontal="center"/>
    </xf>
    <xf numFmtId="0" fontId="10" fillId="5" borderId="5" xfId="3" applyBorder="1" applyAlignment="1">
      <alignment horizontal="center"/>
    </xf>
    <xf numFmtId="0" fontId="13" fillId="5" borderId="3" xfId="3" applyFont="1" applyBorder="1" applyAlignment="1">
      <alignment horizontal="center" vertical="top" wrapText="1"/>
    </xf>
    <xf numFmtId="0" fontId="13" fillId="5" borderId="4" xfId="3" applyFont="1" applyBorder="1" applyAlignment="1">
      <alignment horizontal="center" vertical="top" wrapText="1"/>
    </xf>
    <xf numFmtId="0" fontId="13" fillId="5" borderId="5" xfId="3" applyFont="1" applyBorder="1" applyAlignment="1">
      <alignment horizontal="center" vertical="top" wrapText="1"/>
    </xf>
    <xf numFmtId="0" fontId="11" fillId="5" borderId="2" xfId="3" applyFont="1" applyAlignment="1">
      <alignment horizontal="center"/>
    </xf>
    <xf numFmtId="0" fontId="11" fillId="5" borderId="7" xfId="3" applyFont="1" applyBorder="1" applyAlignment="1">
      <alignment horizontal="center"/>
    </xf>
    <xf numFmtId="0" fontId="11" fillId="5" borderId="10" xfId="3" applyFont="1" applyBorder="1" applyAlignment="1">
      <alignment horizontal="center"/>
    </xf>
    <xf numFmtId="0" fontId="11" fillId="5" borderId="11" xfId="3" applyFont="1" applyBorder="1" applyAlignment="1">
      <alignment horizontal="center"/>
    </xf>
    <xf numFmtId="0" fontId="16" fillId="5" borderId="2" xfId="5" applyFont="1" applyBorder="1" applyAlignment="1" applyProtection="1">
      <alignment horizontal="left" vertical="top" wrapText="1"/>
    </xf>
    <xf numFmtId="0" fontId="11" fillId="5" borderId="2" xfId="3" applyFont="1" applyAlignment="1">
      <alignment horizontal="left" vertical="top" wrapText="1"/>
    </xf>
    <xf numFmtId="0" fontId="17" fillId="5" borderId="2" xfId="3" applyFont="1" applyAlignment="1">
      <alignment horizontal="left" vertical="top" wrapText="1"/>
    </xf>
    <xf numFmtId="49" fontId="17" fillId="5" borderId="2" xfId="3" applyNumberFormat="1" applyFont="1" applyAlignment="1">
      <alignment horizontal="left" vertical="top" wrapText="1"/>
    </xf>
  </cellXfs>
  <cellStyles count="7">
    <cellStyle name="Comma" xfId="1" builtinId="3"/>
    <cellStyle name="Comma 2" xfId="4" xr:uid="{360537AD-2A01-430F-981B-31CC7E0EFCF6}"/>
    <cellStyle name="Hyperlink 3" xfId="5" xr:uid="{7A6B7C5C-2BAD-4F1B-B551-9E2CF7007C95}"/>
    <cellStyle name="Normal" xfId="0" builtinId="0"/>
    <cellStyle name="Normal 2" xfId="6" xr:uid="{28FD615F-790B-44F1-82DD-29FA2424F312}"/>
    <cellStyle name="Normal 3" xfId="3" xr:uid="{48F4133C-4669-441B-B98F-E7F18B649892}"/>
    <cellStyle name="Percent" xfId="2" builtinId="5"/>
  </cellStyles>
  <dxfs count="0"/>
  <tableStyles count="0" defaultTableStyle="TableStyleMedium2" defaultPivotStyle="PivotStyleLight16"/>
  <colors>
    <mruColors>
      <color rgb="FF006970"/>
      <color rgb="FFD15553"/>
      <color rgb="FF006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Sofia Pro" panose="00000500000000000000" pitchFamily="50" charset="0"/>
                <a:ea typeface="+mn-ea"/>
                <a:cs typeface="+mn-cs"/>
              </a:defRPr>
            </a:pPr>
            <a:r>
              <a:rPr lang="en-US" sz="1200" b="1"/>
              <a:t>UK International Assistance (%GNI), 1990-2025</a:t>
            </a:r>
          </a:p>
        </c:rich>
      </c:tx>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Sofia Pro" panose="00000500000000000000" pitchFamily="50" charset="0"/>
              <a:ea typeface="+mn-ea"/>
              <a:cs typeface="+mn-cs"/>
            </a:defRPr>
          </a:pPr>
          <a:endParaRPr lang="en-US"/>
        </a:p>
      </c:txPr>
    </c:title>
    <c:autoTitleDeleted val="0"/>
    <c:plotArea>
      <c:layout/>
      <c:barChart>
        <c:barDir val="col"/>
        <c:grouping val="clustered"/>
        <c:varyColors val="0"/>
        <c:ser>
          <c:idx val="0"/>
          <c:order val="0"/>
          <c:tx>
            <c:strRef>
              <c:f>'Figure 1'!$B$1</c:f>
              <c:strCache>
                <c:ptCount val="1"/>
                <c:pt idx="0">
                  <c:v>UK International Assistance (%GNI)</c:v>
                </c:pt>
              </c:strCache>
            </c:strRef>
          </c:tx>
          <c:spPr>
            <a:solidFill>
              <a:srgbClr val="006970"/>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600" b="0" i="0" u="none" strike="noStrike" kern="1200" baseline="0">
                    <a:solidFill>
                      <a:sysClr val="windowText" lastClr="000000"/>
                    </a:solidFill>
                    <a:latin typeface="Sofia Pro" panose="00000500000000000000" pitchFamily="50"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1'!$A$2:$A$37</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'Figure 1'!$B$2:$B$37</c:f>
              <c:numCache>
                <c:formatCode>0.00%</c:formatCode>
                <c:ptCount val="36"/>
                <c:pt idx="0">
                  <c:v>2.5844301871914442E-3</c:v>
                </c:pt>
                <c:pt idx="1">
                  <c:v>3.0362900042766603E-3</c:v>
                </c:pt>
                <c:pt idx="2">
                  <c:v>2.8915318609360344E-3</c:v>
                </c:pt>
                <c:pt idx="3">
                  <c:v>2.9533716545320447E-3</c:v>
                </c:pt>
                <c:pt idx="4">
                  <c:v>2.8993602903155348E-3</c:v>
                </c:pt>
                <c:pt idx="5">
                  <c:v>2.6519312323163313E-3</c:v>
                </c:pt>
                <c:pt idx="6">
                  <c:v>2.5665408636564311E-3</c:v>
                </c:pt>
                <c:pt idx="7">
                  <c:v>2.2924227964842936E-3</c:v>
                </c:pt>
                <c:pt idx="8">
                  <c:v>2.5025532415578304E-3</c:v>
                </c:pt>
                <c:pt idx="9">
                  <c:v>2.115922893522494E-3</c:v>
                </c:pt>
                <c:pt idx="10">
                  <c:v>2.905349855752702E-3</c:v>
                </c:pt>
                <c:pt idx="11">
                  <c:v>2.7366895760588465E-3</c:v>
                </c:pt>
                <c:pt idx="12">
                  <c:v>2.5370382564035027E-3</c:v>
                </c:pt>
                <c:pt idx="13">
                  <c:v>3.1113346519665249E-3</c:v>
                </c:pt>
                <c:pt idx="14">
                  <c:v>3.0209225776346598E-3</c:v>
                </c:pt>
                <c:pt idx="15">
                  <c:v>2.9906402640158718E-3</c:v>
                </c:pt>
                <c:pt idx="16">
                  <c:v>3.4985223500253611E-3</c:v>
                </c:pt>
                <c:pt idx="17">
                  <c:v>3.3312552321041731E-3</c:v>
                </c:pt>
                <c:pt idx="18">
                  <c:v>3.9248531351481651E-3</c:v>
                </c:pt>
                <c:pt idx="19">
                  <c:v>4.8725561014548151E-3</c:v>
                </c:pt>
                <c:pt idx="20">
                  <c:v>5.4766150373229882E-3</c:v>
                </c:pt>
                <c:pt idx="21">
                  <c:v>5.3461597883204676E-3</c:v>
                </c:pt>
                <c:pt idx="22">
                  <c:v>5.3277596636589963E-3</c:v>
                </c:pt>
                <c:pt idx="23">
                  <c:v>6.8447299637578963E-3</c:v>
                </c:pt>
                <c:pt idx="24">
                  <c:v>6.7563807661051491E-3</c:v>
                </c:pt>
                <c:pt idx="25">
                  <c:v>6.6184149661719614E-3</c:v>
                </c:pt>
                <c:pt idx="26">
                  <c:v>6.4784579799976429E-3</c:v>
                </c:pt>
                <c:pt idx="27">
                  <c:v>6.4752887396267982E-3</c:v>
                </c:pt>
                <c:pt idx="28">
                  <c:v>6.4155070552261656E-3</c:v>
                </c:pt>
                <c:pt idx="29">
                  <c:v>6.410601100766372E-3</c:v>
                </c:pt>
                <c:pt idx="30">
                  <c:v>6.170101452350185E-3</c:v>
                </c:pt>
                <c:pt idx="31">
                  <c:v>4.2098662059813791E-3</c:v>
                </c:pt>
                <c:pt idx="32">
                  <c:v>3.3266601930820451E-3</c:v>
                </c:pt>
                <c:pt idx="33">
                  <c:v>3.8675974740613977E-3</c:v>
                </c:pt>
                <c:pt idx="34">
                  <c:v>3.6889079352182596E-3</c:v>
                </c:pt>
                <c:pt idx="35">
                  <c:v>3.1887891475675407E-3</c:v>
                </c:pt>
              </c:numCache>
            </c:numRef>
          </c:val>
          <c:extLst>
            <c:ext xmlns:c16="http://schemas.microsoft.com/office/drawing/2014/chart" uri="{C3380CC4-5D6E-409C-BE32-E72D297353CC}">
              <c16:uniqueId val="{00000000-E437-4BC5-AA72-98A7B02931F7}"/>
            </c:ext>
          </c:extLst>
        </c:ser>
        <c:dLbls>
          <c:showLegendKey val="0"/>
          <c:showVal val="0"/>
          <c:showCatName val="0"/>
          <c:showSerName val="0"/>
          <c:showPercent val="0"/>
          <c:showBubbleSize val="0"/>
        </c:dLbls>
        <c:gapWidth val="219"/>
        <c:overlap val="-27"/>
        <c:axId val="939383359"/>
        <c:axId val="939388639"/>
      </c:barChart>
      <c:catAx>
        <c:axId val="939383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650" b="0" i="0" u="none" strike="noStrike" kern="1200" baseline="0">
                <a:solidFill>
                  <a:sysClr val="windowText" lastClr="000000"/>
                </a:solidFill>
                <a:latin typeface="Sofia Pro" panose="00000500000000000000" pitchFamily="50" charset="0"/>
                <a:ea typeface="+mn-ea"/>
                <a:cs typeface="+mn-cs"/>
              </a:defRPr>
            </a:pPr>
            <a:endParaRPr lang="en-US"/>
          </a:p>
        </c:txPr>
        <c:crossAx val="939388639"/>
        <c:crosses val="autoZero"/>
        <c:auto val="1"/>
        <c:lblAlgn val="ctr"/>
        <c:lblOffset val="100"/>
        <c:noMultiLvlLbl val="0"/>
      </c:catAx>
      <c:valAx>
        <c:axId val="93938863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Sofia Pro" panose="00000500000000000000" pitchFamily="50" charset="0"/>
                <a:ea typeface="+mn-ea"/>
                <a:cs typeface="+mn-cs"/>
              </a:defRPr>
            </a:pPr>
            <a:endParaRPr lang="en-US"/>
          </a:p>
        </c:txPr>
        <c:crossAx val="939383359"/>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Sofia Pro" panose="00000500000000000000" pitchFamily="50"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Sofia Pro" panose="00000500000000000000" pitchFamily="50" charset="0"/>
                <a:ea typeface="+mn-ea"/>
                <a:cs typeface="+mn-cs"/>
              </a:defRPr>
            </a:pPr>
            <a:r>
              <a:rPr lang="en-GB" sz="1200" b="1"/>
              <a:t>International Assistance (%GNI)</a:t>
            </a:r>
            <a:r>
              <a:rPr lang="en-GB" sz="1200" b="1" baseline="0"/>
              <a:t> </a:t>
            </a:r>
          </a:p>
          <a:p>
            <a:pPr>
              <a:defRPr sz="1200" b="1"/>
            </a:pPr>
            <a:r>
              <a:rPr lang="en-GB" sz="1200" b="1" baseline="0"/>
              <a:t>across DAC countries in 2024 and 2025</a:t>
            </a:r>
            <a:endParaRPr lang="en-GB"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Sofia Pro" panose="00000500000000000000" pitchFamily="50" charset="0"/>
              <a:ea typeface="+mn-ea"/>
              <a:cs typeface="+mn-cs"/>
            </a:defRPr>
          </a:pPr>
          <a:endParaRPr lang="en-US"/>
        </a:p>
      </c:txPr>
    </c:title>
    <c:autoTitleDeleted val="0"/>
    <c:plotArea>
      <c:layout>
        <c:manualLayout>
          <c:layoutTarget val="inner"/>
          <c:xMode val="edge"/>
          <c:yMode val="edge"/>
          <c:x val="9.389807524059493E-2"/>
          <c:y val="0.25981481481481483"/>
          <c:w val="0.87554636920384954"/>
          <c:h val="0.46128645377661126"/>
        </c:manualLayout>
      </c:layout>
      <c:barChart>
        <c:barDir val="col"/>
        <c:grouping val="clustered"/>
        <c:varyColors val="0"/>
        <c:ser>
          <c:idx val="0"/>
          <c:order val="0"/>
          <c:tx>
            <c:v>2025</c:v>
          </c:tx>
          <c:spPr>
            <a:solidFill>
              <a:srgbClr val="006970"/>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600" b="0" i="0" u="none" strike="noStrike" kern="1200" baseline="0">
                    <a:solidFill>
                      <a:sysClr val="windowText" lastClr="000000"/>
                    </a:solidFill>
                    <a:latin typeface="Sofia Pro" panose="00000500000000000000" pitchFamily="50"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2'!$A$2:$A$34</c:f>
              <c:strCache>
                <c:ptCount val="33"/>
                <c:pt idx="0">
                  <c:v>Luxembourg</c:v>
                </c:pt>
                <c:pt idx="1">
                  <c:v>Norway</c:v>
                </c:pt>
                <c:pt idx="2">
                  <c:v>Sweden</c:v>
                </c:pt>
                <c:pt idx="3">
                  <c:v>Denmark</c:v>
                </c:pt>
                <c:pt idx="4">
                  <c:v>Netherlands</c:v>
                </c:pt>
                <c:pt idx="5">
                  <c:v>Germany</c:v>
                </c:pt>
                <c:pt idx="6">
                  <c:v>Finland</c:v>
                </c:pt>
                <c:pt idx="7">
                  <c:v>Switzerland</c:v>
                </c:pt>
                <c:pt idx="8">
                  <c:v>France</c:v>
                </c:pt>
                <c:pt idx="9">
                  <c:v>Belgium</c:v>
                </c:pt>
                <c:pt idx="10">
                  <c:v>Japan</c:v>
                </c:pt>
                <c:pt idx="11">
                  <c:v>United Kingdom</c:v>
                </c:pt>
                <c:pt idx="12">
                  <c:v>Ireland</c:v>
                </c:pt>
                <c:pt idx="13">
                  <c:v>Iceland</c:v>
                </c:pt>
                <c:pt idx="14">
                  <c:v>Austria</c:v>
                </c:pt>
                <c:pt idx="15">
                  <c:v>New Zealand</c:v>
                </c:pt>
                <c:pt idx="16">
                  <c:v>Italy</c:v>
                </c:pt>
                <c:pt idx="17">
                  <c:v>Canada</c:v>
                </c:pt>
                <c:pt idx="18">
                  <c:v>Spain</c:v>
                </c:pt>
                <c:pt idx="19">
                  <c:v>Korea</c:v>
                </c:pt>
                <c:pt idx="20">
                  <c:v>Lithuania</c:v>
                </c:pt>
                <c:pt idx="21">
                  <c:v>Slovenia</c:v>
                </c:pt>
                <c:pt idx="22">
                  <c:v>Australia</c:v>
                </c:pt>
                <c:pt idx="23">
                  <c:v>Estonia</c:v>
                </c:pt>
                <c:pt idx="24">
                  <c:v>Portugal</c:v>
                </c:pt>
                <c:pt idx="25">
                  <c:v>Latvia</c:v>
                </c:pt>
                <c:pt idx="26">
                  <c:v>Slovak Republic</c:v>
                </c:pt>
                <c:pt idx="27">
                  <c:v>Poland</c:v>
                </c:pt>
                <c:pt idx="28">
                  <c:v>Romania</c:v>
                </c:pt>
                <c:pt idx="29">
                  <c:v>Czechia</c:v>
                </c:pt>
                <c:pt idx="30">
                  <c:v>Greece</c:v>
                </c:pt>
                <c:pt idx="31">
                  <c:v>Hungary</c:v>
                </c:pt>
                <c:pt idx="32">
                  <c:v>United States</c:v>
                </c:pt>
              </c:strCache>
            </c:strRef>
          </c:cat>
          <c:val>
            <c:numRef>
              <c:f>'Figure 2'!$B$2:$B$34</c:f>
              <c:numCache>
                <c:formatCode>0.00%</c:formatCode>
                <c:ptCount val="33"/>
                <c:pt idx="0">
                  <c:v>9.3618356112050941E-3</c:v>
                </c:pt>
                <c:pt idx="1">
                  <c:v>9.2832296177503635E-3</c:v>
                </c:pt>
                <c:pt idx="2">
                  <c:v>7.8276815661549211E-3</c:v>
                </c:pt>
                <c:pt idx="3">
                  <c:v>6.365978269194739E-3</c:v>
                </c:pt>
                <c:pt idx="4">
                  <c:v>4.6204501915528187E-3</c:v>
                </c:pt>
                <c:pt idx="5">
                  <c:v>4.0017366349833867E-3</c:v>
                </c:pt>
                <c:pt idx="6">
                  <c:v>3.5475304896814305E-3</c:v>
                </c:pt>
                <c:pt idx="7">
                  <c:v>3.286963317264103E-3</c:v>
                </c:pt>
                <c:pt idx="8">
                  <c:v>3.2802702194269649E-3</c:v>
                </c:pt>
                <c:pt idx="9">
                  <c:v>3.220853060311345E-3</c:v>
                </c:pt>
                <c:pt idx="10">
                  <c:v>3.2025581375671091E-3</c:v>
                </c:pt>
                <c:pt idx="11">
                  <c:v>3.189979393188816E-3</c:v>
                </c:pt>
                <c:pt idx="12">
                  <c:v>2.88728953454268E-3</c:v>
                </c:pt>
                <c:pt idx="13">
                  <c:v>2.7187570563855282E-3</c:v>
                </c:pt>
                <c:pt idx="14">
                  <c:v>2.5316019973706414E-3</c:v>
                </c:pt>
                <c:pt idx="15">
                  <c:v>2.2977381201014896E-3</c:v>
                </c:pt>
                <c:pt idx="16">
                  <c:v>2.2730797128269592E-3</c:v>
                </c:pt>
                <c:pt idx="17">
                  <c:v>2.2649324010284291E-3</c:v>
                </c:pt>
                <c:pt idx="18">
                  <c:v>2.2459051011349813E-3</c:v>
                </c:pt>
                <c:pt idx="19">
                  <c:v>1.9069247871415168E-3</c:v>
                </c:pt>
                <c:pt idx="20">
                  <c:v>1.8211544090559644E-3</c:v>
                </c:pt>
                <c:pt idx="21">
                  <c:v>1.7721523471561304E-3</c:v>
                </c:pt>
                <c:pt idx="22">
                  <c:v>1.6920979417048999E-3</c:v>
                </c:pt>
                <c:pt idx="23">
                  <c:v>1.6903943626720463E-3</c:v>
                </c:pt>
                <c:pt idx="24">
                  <c:v>1.6251950123179065E-3</c:v>
                </c:pt>
                <c:pt idx="25">
                  <c:v>1.3096066358944435E-3</c:v>
                </c:pt>
                <c:pt idx="26">
                  <c:v>1.2841420323968849E-3</c:v>
                </c:pt>
                <c:pt idx="27">
                  <c:v>1.2385552973086891E-3</c:v>
                </c:pt>
                <c:pt idx="28">
                  <c:v>1.1561026335785553E-3</c:v>
                </c:pt>
                <c:pt idx="29">
                  <c:v>1.138597482239086E-3</c:v>
                </c:pt>
                <c:pt idx="30">
                  <c:v>1.1030824472073593E-3</c:v>
                </c:pt>
                <c:pt idx="31">
                  <c:v>9.1956537732368457E-4</c:v>
                </c:pt>
                <c:pt idx="32">
                  <c:v>6.5954251761420827E-4</c:v>
                </c:pt>
              </c:numCache>
            </c:numRef>
          </c:val>
          <c:extLst>
            <c:ext xmlns:c16="http://schemas.microsoft.com/office/drawing/2014/chart" uri="{C3380CC4-5D6E-409C-BE32-E72D297353CC}">
              <c16:uniqueId val="{00000000-8816-4252-983D-8A25465F6BB5}"/>
            </c:ext>
          </c:extLst>
        </c:ser>
        <c:dLbls>
          <c:showLegendKey val="0"/>
          <c:showVal val="0"/>
          <c:showCatName val="0"/>
          <c:showSerName val="0"/>
          <c:showPercent val="0"/>
          <c:showBubbleSize val="0"/>
        </c:dLbls>
        <c:gapWidth val="219"/>
        <c:overlap val="-27"/>
        <c:axId val="939391039"/>
        <c:axId val="939375679"/>
      </c:barChart>
      <c:lineChart>
        <c:grouping val="standard"/>
        <c:varyColors val="0"/>
        <c:ser>
          <c:idx val="1"/>
          <c:order val="1"/>
          <c:tx>
            <c:v>2024</c:v>
          </c:tx>
          <c:spPr>
            <a:ln w="28575" cap="rnd">
              <a:noFill/>
              <a:round/>
            </a:ln>
            <a:effectLst/>
          </c:spPr>
          <c:marker>
            <c:symbol val="diamond"/>
            <c:size val="5"/>
            <c:spPr>
              <a:solidFill>
                <a:srgbClr val="D15553"/>
              </a:solidFill>
              <a:ln w="9525">
                <a:noFill/>
              </a:ln>
              <a:effectLst/>
            </c:spPr>
          </c:marker>
          <c:cat>
            <c:strRef>
              <c:f>'Figure 2'!$A$2:$A$34</c:f>
              <c:strCache>
                <c:ptCount val="33"/>
                <c:pt idx="0">
                  <c:v>Luxembourg</c:v>
                </c:pt>
                <c:pt idx="1">
                  <c:v>Norway</c:v>
                </c:pt>
                <c:pt idx="2">
                  <c:v>Sweden</c:v>
                </c:pt>
                <c:pt idx="3">
                  <c:v>Denmark</c:v>
                </c:pt>
                <c:pt idx="4">
                  <c:v>Netherlands</c:v>
                </c:pt>
                <c:pt idx="5">
                  <c:v>Germany</c:v>
                </c:pt>
                <c:pt idx="6">
                  <c:v>Finland</c:v>
                </c:pt>
                <c:pt idx="7">
                  <c:v>Switzerland</c:v>
                </c:pt>
                <c:pt idx="8">
                  <c:v>France</c:v>
                </c:pt>
                <c:pt idx="9">
                  <c:v>Belgium</c:v>
                </c:pt>
                <c:pt idx="10">
                  <c:v>Japan</c:v>
                </c:pt>
                <c:pt idx="11">
                  <c:v>United Kingdom</c:v>
                </c:pt>
                <c:pt idx="12">
                  <c:v>Ireland</c:v>
                </c:pt>
                <c:pt idx="13">
                  <c:v>Iceland</c:v>
                </c:pt>
                <c:pt idx="14">
                  <c:v>Austria</c:v>
                </c:pt>
                <c:pt idx="15">
                  <c:v>New Zealand</c:v>
                </c:pt>
                <c:pt idx="16">
                  <c:v>Italy</c:v>
                </c:pt>
                <c:pt idx="17">
                  <c:v>Canada</c:v>
                </c:pt>
                <c:pt idx="18">
                  <c:v>Spain</c:v>
                </c:pt>
                <c:pt idx="19">
                  <c:v>Korea</c:v>
                </c:pt>
                <c:pt idx="20">
                  <c:v>Lithuania</c:v>
                </c:pt>
                <c:pt idx="21">
                  <c:v>Slovenia</c:v>
                </c:pt>
                <c:pt idx="22">
                  <c:v>Australia</c:v>
                </c:pt>
                <c:pt idx="23">
                  <c:v>Estonia</c:v>
                </c:pt>
                <c:pt idx="24">
                  <c:v>Portugal</c:v>
                </c:pt>
                <c:pt idx="25">
                  <c:v>Latvia</c:v>
                </c:pt>
                <c:pt idx="26">
                  <c:v>Slovak Republic</c:v>
                </c:pt>
                <c:pt idx="27">
                  <c:v>Poland</c:v>
                </c:pt>
                <c:pt idx="28">
                  <c:v>Romania</c:v>
                </c:pt>
                <c:pt idx="29">
                  <c:v>Czechia</c:v>
                </c:pt>
                <c:pt idx="30">
                  <c:v>Greece</c:v>
                </c:pt>
                <c:pt idx="31">
                  <c:v>Hungary</c:v>
                </c:pt>
                <c:pt idx="32">
                  <c:v>United States</c:v>
                </c:pt>
              </c:strCache>
            </c:strRef>
          </c:cat>
          <c:val>
            <c:numRef>
              <c:f>'Figure 2'!$C$2:$C$34</c:f>
              <c:numCache>
                <c:formatCode>0.00%</c:formatCode>
                <c:ptCount val="33"/>
                <c:pt idx="0">
                  <c:v>9.3667559870979373E-3</c:v>
                </c:pt>
                <c:pt idx="1">
                  <c:v>9.0051004305627541E-3</c:v>
                </c:pt>
                <c:pt idx="2">
                  <c:v>7.3285282707374992E-3</c:v>
                </c:pt>
                <c:pt idx="3">
                  <c:v>6.2972125144970968E-3</c:v>
                </c:pt>
                <c:pt idx="4">
                  <c:v>4.6985017736281181E-3</c:v>
                </c:pt>
                <c:pt idx="5">
                  <c:v>4.7434672806623071E-3</c:v>
                </c:pt>
                <c:pt idx="6">
                  <c:v>3.5935298217360584E-3</c:v>
                </c:pt>
                <c:pt idx="7">
                  <c:v>3.4111150617918999E-3</c:v>
                </c:pt>
                <c:pt idx="8">
                  <c:v>3.7650068942952568E-3</c:v>
                </c:pt>
                <c:pt idx="9">
                  <c:v>3.9530121065277845E-3</c:v>
                </c:pt>
                <c:pt idx="10">
                  <c:v>3.5378969583501657E-3</c:v>
                </c:pt>
                <c:pt idx="11">
                  <c:v>3.6891839721995812E-3</c:v>
                </c:pt>
                <c:pt idx="12">
                  <c:v>3.0793000619472456E-3</c:v>
                </c:pt>
                <c:pt idx="13">
                  <c:v>2.5486563019113872E-3</c:v>
                </c:pt>
                <c:pt idx="14">
                  <c:v>2.7198459265783668E-3</c:v>
                </c:pt>
                <c:pt idx="15">
                  <c:v>2.717237049408992E-3</c:v>
                </c:pt>
                <c:pt idx="16">
                  <c:v>2.0462748870991843E-3</c:v>
                </c:pt>
                <c:pt idx="17">
                  <c:v>2.4002795994828093E-3</c:v>
                </c:pt>
                <c:pt idx="18">
                  <c:v>2.1867053188699922E-3</c:v>
                </c:pt>
                <c:pt idx="19">
                  <c:v>1.995711674632313E-3</c:v>
                </c:pt>
                <c:pt idx="20">
                  <c:v>2.1148643489437837E-3</c:v>
                </c:pt>
                <c:pt idx="21">
                  <c:v>1.8965603475527295E-3</c:v>
                </c:pt>
                <c:pt idx="22">
                  <c:v>1.7668513531909121E-3</c:v>
                </c:pt>
                <c:pt idx="23">
                  <c:v>1.7485137987906744E-3</c:v>
                </c:pt>
                <c:pt idx="24">
                  <c:v>1.9491930341499159E-3</c:v>
                </c:pt>
                <c:pt idx="25">
                  <c:v>1.8163872989984452E-3</c:v>
                </c:pt>
                <c:pt idx="26">
                  <c:v>1.3329412015653712E-3</c:v>
                </c:pt>
                <c:pt idx="27">
                  <c:v>1.4625509012870274E-3</c:v>
                </c:pt>
                <c:pt idx="28">
                  <c:v>1.2326340847922314E-3</c:v>
                </c:pt>
                <c:pt idx="29">
                  <c:v>1.1398284474006537E-3</c:v>
                </c:pt>
                <c:pt idx="30">
                  <c:v>1.2967543343239379E-3</c:v>
                </c:pt>
                <c:pt idx="31">
                  <c:v>4.1629504585893163E-4</c:v>
                </c:pt>
                <c:pt idx="32">
                  <c:v>1.7979249010497142E-3</c:v>
                </c:pt>
              </c:numCache>
            </c:numRef>
          </c:val>
          <c:smooth val="0"/>
          <c:extLst>
            <c:ext xmlns:c16="http://schemas.microsoft.com/office/drawing/2014/chart" uri="{C3380CC4-5D6E-409C-BE32-E72D297353CC}">
              <c16:uniqueId val="{00000001-8816-4252-983D-8A25465F6BB5}"/>
            </c:ext>
          </c:extLst>
        </c:ser>
        <c:dLbls>
          <c:showLegendKey val="0"/>
          <c:showVal val="0"/>
          <c:showCatName val="0"/>
          <c:showSerName val="0"/>
          <c:showPercent val="0"/>
          <c:showBubbleSize val="0"/>
        </c:dLbls>
        <c:marker val="1"/>
        <c:smooth val="0"/>
        <c:axId val="939391039"/>
        <c:axId val="939375679"/>
      </c:lineChart>
      <c:catAx>
        <c:axId val="939391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700" b="0" i="0" u="none" strike="noStrike" kern="1200" baseline="0">
                <a:solidFill>
                  <a:sysClr val="windowText" lastClr="000000"/>
                </a:solidFill>
                <a:latin typeface="Sofia Pro" panose="00000500000000000000" pitchFamily="50" charset="0"/>
                <a:ea typeface="+mn-ea"/>
                <a:cs typeface="+mn-cs"/>
              </a:defRPr>
            </a:pPr>
            <a:endParaRPr lang="en-US"/>
          </a:p>
        </c:txPr>
        <c:crossAx val="939375679"/>
        <c:crosses val="autoZero"/>
        <c:auto val="1"/>
        <c:lblAlgn val="ctr"/>
        <c:lblOffset val="100"/>
        <c:noMultiLvlLbl val="0"/>
      </c:catAx>
      <c:valAx>
        <c:axId val="93937567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Sofia Pro" panose="00000500000000000000" pitchFamily="50" charset="0"/>
                <a:ea typeface="+mn-ea"/>
                <a:cs typeface="+mn-cs"/>
              </a:defRPr>
            </a:pPr>
            <a:endParaRPr lang="en-US"/>
          </a:p>
        </c:txPr>
        <c:crossAx val="939391039"/>
        <c:crosses val="autoZero"/>
        <c:crossBetween val="between"/>
      </c:valAx>
      <c:spPr>
        <a:noFill/>
        <a:ln>
          <a:noFill/>
        </a:ln>
        <a:effectLst/>
      </c:spPr>
    </c:plotArea>
    <c:legend>
      <c:legendPos val="b"/>
      <c:layout>
        <c:manualLayout>
          <c:xMode val="edge"/>
          <c:yMode val="edge"/>
          <c:x val="0.87186701662292221"/>
          <c:y val="0.2616998664640604"/>
          <c:w val="9.5154855643044628E-2"/>
          <c:h val="9.0346917161670579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Sofia Pro" panose="00000500000000000000" pitchFamily="50"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Sofia Pro" panose="00000500000000000000" pitchFamily="50"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10</xdr:col>
      <xdr:colOff>304800</xdr:colOff>
      <xdr:row>16</xdr:row>
      <xdr:rowOff>0</xdr:rowOff>
    </xdr:to>
    <xdr:graphicFrame macro="">
      <xdr:nvGraphicFramePr>
        <xdr:cNvPr id="5" name="Chart 4">
          <a:extLst>
            <a:ext uri="{FF2B5EF4-FFF2-40B4-BE49-F238E27FC236}">
              <a16:creationId xmlns:a16="http://schemas.microsoft.com/office/drawing/2014/main" id="{8E36DF87-FE7B-4AE4-8E14-9627388127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1</xdr:row>
      <xdr:rowOff>0</xdr:rowOff>
    </xdr:from>
    <xdr:to>
      <xdr:col>11</xdr:col>
      <xdr:colOff>304800</xdr:colOff>
      <xdr:row>16</xdr:row>
      <xdr:rowOff>0</xdr:rowOff>
    </xdr:to>
    <xdr:graphicFrame macro="">
      <xdr:nvGraphicFramePr>
        <xdr:cNvPr id="3" name="Chart 2">
          <a:extLst>
            <a:ext uri="{FF2B5EF4-FFF2-40B4-BE49-F238E27FC236}">
              <a16:creationId xmlns:a16="http://schemas.microsoft.com/office/drawing/2014/main" id="{01584BF5-B9CA-4684-B4FA-08B0F5C866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hyperlink" Target="https://www.ons.gov.uk/file?uri=/economy/grossdomesticproductgdp/datasets/uksecondestimateofgdpdatatables/quarter4octtodec2025quarterlynationalaccounts/quarterlynationalaccountsdatatables.xlsx" TargetMode="External"/><Relationship Id="rId3" Type="http://schemas.openxmlformats.org/officeDocument/2006/relationships/hyperlink" Target="https://obr.uk/efo/economic-and-fiscal-outlook-march-2026/" TargetMode="External"/><Relationship Id="rId7" Type="http://schemas.openxmlformats.org/officeDocument/2006/relationships/hyperlink" Target="https://www.ons.gov.uk/file?uri=/economy/grossdomesticproductgdp/datasets/uksecondestimateofgdpdatatables/quarter4octtodec2025quarterlynationalaccounts/quarterlynationalaccountsdatatables.xlsx" TargetMode="External"/><Relationship Id="rId2" Type="http://schemas.openxmlformats.org/officeDocument/2006/relationships/hyperlink" Target="https://www.gov.uk/government/publications/gross-domestic-product-gdp-deflators-user-guide" TargetMode="External"/><Relationship Id="rId1" Type="http://schemas.openxmlformats.org/officeDocument/2006/relationships/hyperlink" Target="https://www.gov.uk/government/publications/how-to-use-the-gdp-deflator-series-practical-examples" TargetMode="External"/><Relationship Id="rId6" Type="http://schemas.openxmlformats.org/officeDocument/2006/relationships/hyperlink" Target="https://www.ons.gov.uk/file?uri=/economy/grossdomesticproductgdp/datasets/uksecondestimateofgdpdatatables/quarter4octtodec2025quarterlynationalaccounts/quarterlynationalaccountsdatatables.xlsx" TargetMode="External"/><Relationship Id="rId5" Type="http://schemas.openxmlformats.org/officeDocument/2006/relationships/hyperlink" Target="https://www.ons.gov.uk/file?uri=/economy/grossdomesticproductgdp/datasets/uksecondestimateofgdpdatatables/quarter4octtodec2025quarterlynationalaccounts/quarterlynationalaccountsdatatables.xlsx" TargetMode="External"/><Relationship Id="rId4" Type="http://schemas.openxmlformats.org/officeDocument/2006/relationships/hyperlink" Target="https://obr.uk/efo/economic-and-fiscal-outlook-march-2026/" TargetMode="External"/><Relationship Id="rId9"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s://data-explorer.oecd.org/vis?fs%5b0%5d=Topic%2C1%7CDevelopment%23DEV%23%7COfficial%20Development%20Assistance%20%28ODA%29%23DEV_ODA%23&amp;fs%5b1%5d=Topic%2C2%7CDevelopment%23DEV%23%7COfficial%20Development%20Assistance%20%28ODA%29%23DEV_ODA%23%7CFlows%20by%20provider%23DEV_ODA_FPV%23&amp;pg=0&amp;fc=Topic&amp;snb=3&amp;df%5bds%5d=dsDisseminateFinalDMZ&amp;df%5bid%5d=DSD_DAC1%40DF_DAC1&amp;df%5bag%5d=OECD.DCD.FSD&amp;dq=GBR..1%2B1010%2B1500%2B1600%2B1700%2B1820..1120%2B1140%2B1160.USD%2BXDC.Q%2BV&amp;to%5bTIME_PERIOD%5d=false&amp;pd=1990%2C2025&amp;vw=tb&amp;ly%5bcl%5d=COMBINED_UNIT_MEASURE%2CPRICE_BASE%2CMEASURE%2CFLOW_TYPE&amp;ly%5brw%5d=TIME_PERIOD" TargetMode="External"/><Relationship Id="rId1" Type="http://schemas.openxmlformats.org/officeDocument/2006/relationships/hyperlink" Target="https://www.oecd.org/en/about/terms-conditions.html" TargetMode="External"/><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hyperlink" Target="https://data-explorer.oecd.org/vis?fs%5b0%5d=Topic%2C1%7CDevelopment%23DEV%23%7COfficial%20Development%20Assistance%20%28ODA%29%23DEV_ODA%23&amp;pg=0&amp;fc=Topic&amp;bp=true&amp;snb=20&amp;vw=tb&amp;df%5bds%5d=dsDisseminateFinalDMZ&amp;df%5bid%5d=DSD_DAC1%40DF_DAC1&amp;df%5bag%5d=OECD.DCD.FSD&amp;df%5bvs%5d=1.7&amp;dq=AUS%2BAUT%2BBEL%2BCAN%2BCZE%2BDNK%2BEST%2BFIN%2BFRA%2BDEU%2BGRC%2BHUN%2BISL%2BIRL%2BITA%2BJPN%2BKOR%2BLVA%2BLTU%2BLUX%2BNLD%2BNZL%2BNOR%2BPOL%2BPRT%2BROU%2BSVK%2BSVN%2BESP%2BSWE%2BCHE%2BGBR%2BUSA._Z.1%2B1010%2B1500%2B1600%2B1700%2B1820..1120%2B1140%2B1160.XDC%2BUSD.V%2BQ&amp;pd=2024%2C2025&amp;to%5bTIME_PERIOD%5d=false&amp;ly%5bcl%5d=COMBINED_UNIT_MEASURE%2CPRICE_BASE%2CMEASURE%2CFLOW_TYPE%2CTIME_PERIOD&amp;ly%5brw%5d=DONOR" TargetMode="External"/><Relationship Id="rId1" Type="http://schemas.openxmlformats.org/officeDocument/2006/relationships/hyperlink" Target="https://www.oecd.org/en/about/terms-conditions.html" TargetMode="Externa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E7178-59FB-4685-AC2B-31A570F72443}">
  <sheetPr>
    <tabColor theme="6" tint="0.79998168889431442"/>
  </sheetPr>
  <dimension ref="A1"/>
  <sheetViews>
    <sheetView tabSelected="1" zoomScaleNormal="100" workbookViewId="0"/>
  </sheetViews>
  <sheetFormatPr defaultRowHeight="14.4" x14ac:dyDescent="0.3"/>
  <cols>
    <col min="1" max="1" width="190.5546875" style="66" customWidth="1"/>
    <col min="2" max="16384" width="8.88671875" style="66"/>
  </cols>
  <sheetData>
    <row r="1" spans="1:1" ht="302.39999999999998" x14ac:dyDescent="0.3">
      <c r="A1" s="99" t="s">
        <v>324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27498-8E28-4912-826E-BAC37E99FC58}">
  <sheetPr>
    <tabColor theme="9" tint="0.79998168889431442"/>
    <pageSetUpPr fitToPage="1"/>
  </sheetPr>
  <dimension ref="A1:Y107"/>
  <sheetViews>
    <sheetView showGridLines="0" workbookViewId="0"/>
  </sheetViews>
  <sheetFormatPr defaultColWidth="8.77734375" defaultRowHeight="13.2" x14ac:dyDescent="0.25"/>
  <cols>
    <col min="1" max="1" width="2.21875" style="12" customWidth="1"/>
    <col min="2" max="2" width="11.21875" style="12" customWidth="1"/>
    <col min="3" max="3" width="12.44140625" style="58" customWidth="1"/>
    <col min="4" max="4" width="12.44140625" style="59" customWidth="1"/>
    <col min="5" max="6" width="11.44140625" style="43" customWidth="1"/>
    <col min="7" max="7" width="2.21875" style="12" customWidth="1"/>
    <col min="8" max="8" width="9.44140625" style="7" customWidth="1"/>
    <col min="9" max="9" width="12.44140625" style="8" customWidth="1"/>
    <col min="10" max="10" width="12.44140625" style="9" customWidth="1"/>
    <col min="11" max="11" width="14" style="10" customWidth="1"/>
    <col min="12" max="16384" width="8.77734375" style="12"/>
  </cols>
  <sheetData>
    <row r="1" spans="1:13" s="7" customFormat="1" x14ac:dyDescent="0.25">
      <c r="A1" s="2"/>
      <c r="B1" s="3" t="s">
        <v>75</v>
      </c>
      <c r="C1" s="4"/>
      <c r="D1" s="5"/>
      <c r="E1" s="6"/>
      <c r="F1" s="6"/>
      <c r="G1" s="2"/>
      <c r="I1" s="8"/>
      <c r="J1" s="9"/>
      <c r="K1" s="10"/>
    </row>
    <row r="2" spans="1:13" s="7" customFormat="1" ht="4.05" customHeight="1" x14ac:dyDescent="0.25">
      <c r="A2" s="2"/>
      <c r="B2" s="3"/>
      <c r="C2" s="4"/>
      <c r="D2" s="5"/>
      <c r="E2" s="6"/>
      <c r="F2" s="6"/>
      <c r="G2" s="2"/>
      <c r="I2" s="8"/>
      <c r="J2" s="9"/>
      <c r="K2" s="10"/>
    </row>
    <row r="3" spans="1:13" ht="12.75" customHeight="1" x14ac:dyDescent="0.25">
      <c r="A3" s="11"/>
      <c r="B3" s="111" t="s">
        <v>76</v>
      </c>
      <c r="C3" s="111"/>
      <c r="D3" s="111"/>
      <c r="E3" s="111"/>
      <c r="F3" s="111"/>
      <c r="G3" s="111"/>
      <c r="H3" s="111"/>
      <c r="I3" s="111"/>
      <c r="J3" s="111"/>
      <c r="K3" s="111"/>
    </row>
    <row r="4" spans="1:13" x14ac:dyDescent="0.25">
      <c r="A4" s="11"/>
      <c r="B4" s="112" t="s">
        <v>77</v>
      </c>
      <c r="C4" s="112"/>
      <c r="D4" s="112"/>
      <c r="E4" s="112"/>
      <c r="F4" s="112"/>
      <c r="G4" s="112"/>
      <c r="H4" s="112"/>
      <c r="I4" s="112"/>
      <c r="J4" s="112"/>
      <c r="K4" s="112"/>
    </row>
    <row r="5" spans="1:13" x14ac:dyDescent="0.25">
      <c r="A5" s="11"/>
      <c r="B5" s="113" t="s">
        <v>78</v>
      </c>
      <c r="C5" s="114"/>
      <c r="D5" s="114"/>
      <c r="E5" s="114"/>
      <c r="F5" s="115"/>
      <c r="G5" s="13"/>
      <c r="H5" s="116" t="s">
        <v>79</v>
      </c>
      <c r="I5" s="117"/>
      <c r="J5" s="117"/>
      <c r="K5" s="118"/>
    </row>
    <row r="6" spans="1:13" s="7" customFormat="1" ht="15.6" x14ac:dyDescent="0.25">
      <c r="A6" s="2"/>
      <c r="B6" s="14"/>
      <c r="C6" s="119" t="s">
        <v>80</v>
      </c>
      <c r="D6" s="120"/>
      <c r="E6" s="15" t="s">
        <v>81</v>
      </c>
      <c r="F6" s="16"/>
      <c r="G6" s="2"/>
      <c r="H6" s="17"/>
      <c r="I6" s="121" t="s">
        <v>80</v>
      </c>
      <c r="J6" s="122"/>
      <c r="K6" s="18" t="s">
        <v>82</v>
      </c>
    </row>
    <row r="7" spans="1:13" s="26" customFormat="1" ht="51" customHeight="1" x14ac:dyDescent="0.3">
      <c r="A7" s="19"/>
      <c r="B7" s="20" t="s">
        <v>78</v>
      </c>
      <c r="C7" s="21" t="s">
        <v>83</v>
      </c>
      <c r="D7" s="22" t="s">
        <v>84</v>
      </c>
      <c r="E7" s="23" t="s">
        <v>85</v>
      </c>
      <c r="F7" s="23" t="s">
        <v>86</v>
      </c>
      <c r="G7" s="24"/>
      <c r="H7" s="20" t="s">
        <v>79</v>
      </c>
      <c r="I7" s="25" t="s">
        <v>87</v>
      </c>
      <c r="J7" s="22" t="s">
        <v>84</v>
      </c>
      <c r="K7" s="23" t="s">
        <v>88</v>
      </c>
    </row>
    <row r="8" spans="1:13" s="26" customFormat="1" x14ac:dyDescent="0.25">
      <c r="A8" s="19"/>
      <c r="B8" s="27" t="s">
        <v>89</v>
      </c>
      <c r="C8" s="28">
        <v>3.1644999999999999</v>
      </c>
      <c r="D8" s="29"/>
      <c r="E8" s="30">
        <v>19575</v>
      </c>
      <c r="F8" s="31">
        <v>19590</v>
      </c>
      <c r="G8" s="32"/>
      <c r="H8" s="33" t="s">
        <v>90</v>
      </c>
      <c r="I8" s="28">
        <v>3.0344000000000002</v>
      </c>
      <c r="J8" s="29"/>
      <c r="K8" s="30">
        <v>19170</v>
      </c>
      <c r="L8" s="32"/>
      <c r="M8" s="34"/>
    </row>
    <row r="9" spans="1:13" s="26" customFormat="1" x14ac:dyDescent="0.25">
      <c r="A9" s="19"/>
      <c r="B9" s="27" t="s">
        <v>91</v>
      </c>
      <c r="C9" s="28">
        <v>3.3593000000000002</v>
      </c>
      <c r="D9" s="29">
        <v>6.1557908042344858</v>
      </c>
      <c r="E9" s="30">
        <v>21164</v>
      </c>
      <c r="F9" s="31">
        <v>21140</v>
      </c>
      <c r="G9" s="32"/>
      <c r="H9" s="33" t="s">
        <v>92</v>
      </c>
      <c r="I9" s="28">
        <v>3.2448999999999999</v>
      </c>
      <c r="J9" s="29">
        <v>6.9371210123912368</v>
      </c>
      <c r="K9" s="30">
        <v>20846</v>
      </c>
      <c r="L9" s="32"/>
      <c r="M9" s="34"/>
    </row>
    <row r="10" spans="1:13" s="26" customFormat="1" x14ac:dyDescent="0.25">
      <c r="A10" s="19"/>
      <c r="B10" s="27" t="s">
        <v>93</v>
      </c>
      <c r="C10" s="28">
        <v>3.5142000000000002</v>
      </c>
      <c r="D10" s="29">
        <v>4.6110796892209693</v>
      </c>
      <c r="E10" s="30">
        <v>22512</v>
      </c>
      <c r="F10" s="31">
        <v>22527</v>
      </c>
      <c r="G10" s="32"/>
      <c r="H10" s="33" t="s">
        <v>94</v>
      </c>
      <c r="I10" s="28">
        <v>3.3748999999999998</v>
      </c>
      <c r="J10" s="29">
        <v>4.0062867884988727</v>
      </c>
      <c r="K10" s="30">
        <v>22107</v>
      </c>
      <c r="L10" s="32"/>
      <c r="M10" s="34"/>
    </row>
    <row r="11" spans="1:13" s="26" customFormat="1" x14ac:dyDescent="0.25">
      <c r="A11" s="19"/>
      <c r="B11" s="27" t="s">
        <v>95</v>
      </c>
      <c r="C11" s="28">
        <v>3.5994999999999999</v>
      </c>
      <c r="D11" s="29">
        <v>2.4272949746741705</v>
      </c>
      <c r="E11" s="30">
        <v>23339</v>
      </c>
      <c r="F11" s="31">
        <v>23309</v>
      </c>
      <c r="G11" s="32"/>
      <c r="H11" s="33" t="s">
        <v>96</v>
      </c>
      <c r="I11" s="28">
        <v>3.4983</v>
      </c>
      <c r="J11" s="29">
        <v>3.6564046342113894</v>
      </c>
      <c r="K11" s="30">
        <v>23223</v>
      </c>
      <c r="L11" s="32"/>
      <c r="M11" s="34"/>
    </row>
    <row r="12" spans="1:13" s="26" customFormat="1" x14ac:dyDescent="0.25">
      <c r="A12" s="19"/>
      <c r="B12" s="27" t="s">
        <v>97</v>
      </c>
      <c r="C12" s="28">
        <v>3.6187</v>
      </c>
      <c r="D12" s="29">
        <v>0.53340741769690536</v>
      </c>
      <c r="E12" s="30">
        <v>24878</v>
      </c>
      <c r="F12" s="31">
        <v>24933</v>
      </c>
      <c r="G12" s="32"/>
      <c r="H12" s="33" t="s">
        <v>98</v>
      </c>
      <c r="I12" s="28">
        <v>3.5236000000000001</v>
      </c>
      <c r="J12" s="29">
        <v>0.7232084155161107</v>
      </c>
      <c r="K12" s="30">
        <v>24392</v>
      </c>
      <c r="L12" s="32"/>
      <c r="M12" s="34"/>
    </row>
    <row r="13" spans="1:13" s="26" customFormat="1" x14ac:dyDescent="0.25">
      <c r="A13" s="19"/>
      <c r="B13" s="27" t="s">
        <v>99</v>
      </c>
      <c r="C13" s="28">
        <v>3.6909000000000001</v>
      </c>
      <c r="D13" s="29">
        <v>1.9951916434078547</v>
      </c>
      <c r="E13" s="30">
        <v>26644</v>
      </c>
      <c r="F13" s="31">
        <v>26662</v>
      </c>
      <c r="G13" s="32"/>
      <c r="H13" s="33" t="s">
        <v>100</v>
      </c>
      <c r="I13" s="28">
        <v>3.5605000000000002</v>
      </c>
      <c r="J13" s="29">
        <v>1.047224429560681</v>
      </c>
      <c r="K13" s="30">
        <v>26206</v>
      </c>
      <c r="L13" s="32"/>
      <c r="M13" s="34"/>
    </row>
    <row r="14" spans="1:13" s="26" customFormat="1" x14ac:dyDescent="0.25">
      <c r="A14" s="19"/>
      <c r="B14" s="27" t="s">
        <v>101</v>
      </c>
      <c r="C14" s="28">
        <v>3.8264</v>
      </c>
      <c r="D14" s="29">
        <v>3.671191308352975</v>
      </c>
      <c r="E14" s="30">
        <v>28147</v>
      </c>
      <c r="F14" s="31">
        <v>28175</v>
      </c>
      <c r="G14" s="32"/>
      <c r="H14" s="33" t="s">
        <v>102</v>
      </c>
      <c r="I14" s="28">
        <v>3.6953999999999998</v>
      </c>
      <c r="J14" s="29">
        <v>3.7887937087487589</v>
      </c>
      <c r="K14" s="30">
        <v>27924</v>
      </c>
      <c r="L14" s="32"/>
      <c r="M14" s="34"/>
    </row>
    <row r="15" spans="1:13" s="26" customFormat="1" x14ac:dyDescent="0.25">
      <c r="A15" s="19"/>
      <c r="B15" s="27" t="s">
        <v>103</v>
      </c>
      <c r="C15" s="28">
        <v>3.9457</v>
      </c>
      <c r="D15" s="29">
        <v>3.1178130880200703</v>
      </c>
      <c r="E15" s="30">
        <v>29457</v>
      </c>
      <c r="F15" s="31">
        <v>29475</v>
      </c>
      <c r="G15" s="32"/>
      <c r="H15" s="33" t="s">
        <v>104</v>
      </c>
      <c r="I15" s="28">
        <v>3.8283999999999998</v>
      </c>
      <c r="J15" s="29">
        <v>3.5990691129512373</v>
      </c>
      <c r="K15" s="30">
        <v>29242</v>
      </c>
      <c r="L15" s="32"/>
      <c r="M15" s="34"/>
    </row>
    <row r="16" spans="1:13" s="26" customFormat="1" x14ac:dyDescent="0.25">
      <c r="A16" s="19"/>
      <c r="B16" s="27" t="s">
        <v>105</v>
      </c>
      <c r="C16" s="28">
        <v>4.0121000000000002</v>
      </c>
      <c r="D16" s="29">
        <v>1.6828446156575572</v>
      </c>
      <c r="E16" s="30">
        <v>31929</v>
      </c>
      <c r="F16" s="31">
        <v>31884</v>
      </c>
      <c r="G16" s="32"/>
      <c r="H16" s="33" t="s">
        <v>106</v>
      </c>
      <c r="I16" s="28">
        <v>3.8841999999999999</v>
      </c>
      <c r="J16" s="29">
        <v>1.4575279490126443</v>
      </c>
      <c r="K16" s="30">
        <v>31107</v>
      </c>
      <c r="L16" s="32"/>
      <c r="M16" s="34"/>
    </row>
    <row r="17" spans="1:13" ht="12.75" customHeight="1" x14ac:dyDescent="0.25">
      <c r="A17" s="11"/>
      <c r="B17" s="35" t="s">
        <v>107</v>
      </c>
      <c r="C17" s="36">
        <v>4.2009999999999996</v>
      </c>
      <c r="D17" s="29">
        <v>4.7082575209989628</v>
      </c>
      <c r="E17" s="37">
        <v>34864</v>
      </c>
      <c r="F17" s="38">
        <v>34933</v>
      </c>
      <c r="G17" s="32"/>
      <c r="H17" s="33" t="s">
        <v>108</v>
      </c>
      <c r="I17" s="36">
        <v>4.0229999999999997</v>
      </c>
      <c r="J17" s="39">
        <v>3.5734514185675255</v>
      </c>
      <c r="K17" s="37">
        <v>34056</v>
      </c>
      <c r="L17" s="32"/>
      <c r="M17" s="34"/>
    </row>
    <row r="18" spans="1:13" x14ac:dyDescent="0.25">
      <c r="A18" s="11"/>
      <c r="B18" s="35" t="s">
        <v>109</v>
      </c>
      <c r="C18" s="40">
        <v>4.4272</v>
      </c>
      <c r="D18" s="29">
        <v>5.3844322780290508</v>
      </c>
      <c r="E18" s="41">
        <v>37473</v>
      </c>
      <c r="F18" s="42">
        <v>37427</v>
      </c>
      <c r="G18" s="32"/>
      <c r="H18" s="33" t="s">
        <v>110</v>
      </c>
      <c r="I18" s="36">
        <v>4.2621000000000002</v>
      </c>
      <c r="J18" s="39">
        <v>5.9433258762117962</v>
      </c>
      <c r="K18" s="37">
        <v>36839</v>
      </c>
      <c r="L18" s="32"/>
      <c r="M18" s="34"/>
    </row>
    <row r="19" spans="1:13" x14ac:dyDescent="0.25">
      <c r="A19" s="11"/>
      <c r="B19" s="35" t="s">
        <v>111</v>
      </c>
      <c r="C19" s="40">
        <v>4.6524999999999999</v>
      </c>
      <c r="D19" s="29">
        <v>5.0889953017708667</v>
      </c>
      <c r="E19" s="41">
        <v>39962</v>
      </c>
      <c r="F19" s="42">
        <v>39959</v>
      </c>
      <c r="G19" s="32"/>
      <c r="H19" s="33" t="s">
        <v>112</v>
      </c>
      <c r="I19" s="36">
        <v>4.4896000000000003</v>
      </c>
      <c r="J19" s="39">
        <v>5.3377443044508581</v>
      </c>
      <c r="K19" s="37">
        <v>39407</v>
      </c>
      <c r="L19" s="32"/>
      <c r="M19" s="34"/>
    </row>
    <row r="20" spans="1:13" x14ac:dyDescent="0.25">
      <c r="A20" s="11"/>
      <c r="B20" s="35" t="s">
        <v>113</v>
      </c>
      <c r="C20" s="40">
        <v>4.7796000000000003</v>
      </c>
      <c r="D20" s="29">
        <v>2.7318645889306921</v>
      </c>
      <c r="E20" s="41">
        <v>42520</v>
      </c>
      <c r="F20" s="42">
        <v>42628</v>
      </c>
      <c r="G20" s="32"/>
      <c r="H20" s="33" t="s">
        <v>114</v>
      </c>
      <c r="I20" s="36">
        <v>4.6219999999999999</v>
      </c>
      <c r="J20" s="39">
        <v>2.9490377761938618</v>
      </c>
      <c r="K20" s="37">
        <v>41687</v>
      </c>
      <c r="L20" s="32"/>
      <c r="M20" s="34"/>
    </row>
    <row r="21" spans="1:13" x14ac:dyDescent="0.25">
      <c r="A21" s="11"/>
      <c r="B21" s="35" t="s">
        <v>115</v>
      </c>
      <c r="C21" s="40">
        <v>5.0298999999999996</v>
      </c>
      <c r="D21" s="29">
        <v>5.2368399029207318</v>
      </c>
      <c r="E21" s="41">
        <v>46779</v>
      </c>
      <c r="F21" s="42">
        <v>46800</v>
      </c>
      <c r="G21" s="32"/>
      <c r="H21" s="33" t="s">
        <v>116</v>
      </c>
      <c r="I21" s="36">
        <v>4.8159999999999998</v>
      </c>
      <c r="J21" s="39">
        <v>4.1973171787105139</v>
      </c>
      <c r="K21" s="37">
        <v>45811</v>
      </c>
      <c r="L21" s="32"/>
      <c r="M21" s="34"/>
    </row>
    <row r="22" spans="1:13" x14ac:dyDescent="0.25">
      <c r="A22" s="11"/>
      <c r="B22" s="35" t="s">
        <v>117</v>
      </c>
      <c r="C22" s="40">
        <v>5.3773999999999997</v>
      </c>
      <c r="D22" s="29">
        <v>6.9086860573768893</v>
      </c>
      <c r="E22" s="41">
        <v>50856</v>
      </c>
      <c r="F22" s="42">
        <v>50908</v>
      </c>
      <c r="G22" s="32"/>
      <c r="H22" s="33" t="s">
        <v>118</v>
      </c>
      <c r="I22" s="36">
        <v>5.1351000000000004</v>
      </c>
      <c r="J22" s="39">
        <v>6.6258305647840663</v>
      </c>
      <c r="K22" s="37">
        <v>49776</v>
      </c>
      <c r="L22" s="32"/>
      <c r="M22" s="34"/>
    </row>
    <row r="23" spans="1:13" x14ac:dyDescent="0.25">
      <c r="A23" s="11"/>
      <c r="B23" s="35" t="s">
        <v>119</v>
      </c>
      <c r="C23" s="40">
        <v>5.9078999999999997</v>
      </c>
      <c r="D23" s="29">
        <v>9.865362442816231</v>
      </c>
      <c r="E23" s="41">
        <v>57739</v>
      </c>
      <c r="F23" s="42">
        <v>57823</v>
      </c>
      <c r="G23" s="32"/>
      <c r="H23" s="33" t="s">
        <v>120</v>
      </c>
      <c r="I23" s="36">
        <v>5.6294000000000004</v>
      </c>
      <c r="J23" s="39">
        <v>9.6259079667387191</v>
      </c>
      <c r="K23" s="37">
        <v>56056</v>
      </c>
      <c r="L23" s="32"/>
      <c r="M23" s="34"/>
    </row>
    <row r="24" spans="1:13" x14ac:dyDescent="0.25">
      <c r="A24" s="11"/>
      <c r="B24" s="35" t="s">
        <v>121</v>
      </c>
      <c r="C24" s="40">
        <v>6.3551000000000002</v>
      </c>
      <c r="D24" s="29">
        <v>7.5695255505340402</v>
      </c>
      <c r="E24" s="41">
        <v>64591</v>
      </c>
      <c r="F24" s="42">
        <v>64499</v>
      </c>
      <c r="G24" s="32"/>
      <c r="H24" s="33" t="s">
        <v>122</v>
      </c>
      <c r="I24" s="36">
        <v>6.0956999999999999</v>
      </c>
      <c r="J24" s="39">
        <v>8.2832983976977914</v>
      </c>
      <c r="K24" s="37">
        <v>62886</v>
      </c>
      <c r="L24" s="32"/>
      <c r="M24" s="34"/>
    </row>
    <row r="25" spans="1:13" x14ac:dyDescent="0.25">
      <c r="A25" s="11"/>
      <c r="B25" s="35" t="s">
        <v>123</v>
      </c>
      <c r="C25" s="40">
        <v>6.8955000000000002</v>
      </c>
      <c r="D25" s="29">
        <v>8.5034067127189186</v>
      </c>
      <c r="E25" s="41">
        <v>73942</v>
      </c>
      <c r="F25" s="42">
        <v>74042</v>
      </c>
      <c r="G25" s="32"/>
      <c r="H25" s="33" t="s">
        <v>124</v>
      </c>
      <c r="I25" s="36">
        <v>6.5560999999999998</v>
      </c>
      <c r="J25" s="39">
        <v>7.5528651344390294</v>
      </c>
      <c r="K25" s="37">
        <v>70595</v>
      </c>
      <c r="L25" s="32"/>
      <c r="M25" s="34"/>
    </row>
    <row r="26" spans="1:13" x14ac:dyDescent="0.25">
      <c r="A26" s="11"/>
      <c r="B26" s="35" t="s">
        <v>125</v>
      </c>
      <c r="C26" s="40">
        <v>7.5015000000000001</v>
      </c>
      <c r="D26" s="29">
        <v>8.7883402218838356</v>
      </c>
      <c r="E26" s="41">
        <v>82871</v>
      </c>
      <c r="F26" s="42">
        <v>82895</v>
      </c>
      <c r="G26" s="32"/>
      <c r="H26" s="33" t="s">
        <v>126</v>
      </c>
      <c r="I26" s="36">
        <v>7.1383999999999999</v>
      </c>
      <c r="J26" s="39">
        <v>8.8818047314714548</v>
      </c>
      <c r="K26" s="37">
        <v>81809</v>
      </c>
      <c r="L26" s="32"/>
      <c r="M26" s="34"/>
    </row>
    <row r="27" spans="1:13" x14ac:dyDescent="0.25">
      <c r="A27" s="11"/>
      <c r="B27" s="35" t="s">
        <v>127</v>
      </c>
      <c r="C27" s="40">
        <v>9.0263000000000009</v>
      </c>
      <c r="D27" s="29">
        <v>20.3266013463974</v>
      </c>
      <c r="E27" s="41">
        <v>98192</v>
      </c>
      <c r="F27" s="42">
        <v>98365</v>
      </c>
      <c r="G27" s="32"/>
      <c r="H27" s="33" t="s">
        <v>128</v>
      </c>
      <c r="I27" s="36">
        <v>8.2921999999999993</v>
      </c>
      <c r="J27" s="39">
        <v>16.163285890395603</v>
      </c>
      <c r="K27" s="37">
        <v>92686</v>
      </c>
      <c r="L27" s="32"/>
      <c r="M27" s="34"/>
    </row>
    <row r="28" spans="1:13" x14ac:dyDescent="0.25">
      <c r="A28" s="11"/>
      <c r="B28" s="35" t="s">
        <v>129</v>
      </c>
      <c r="C28" s="40">
        <v>11.2333</v>
      </c>
      <c r="D28" s="29">
        <v>24.450771634002844</v>
      </c>
      <c r="E28" s="41">
        <v>120844</v>
      </c>
      <c r="F28" s="42">
        <v>120728</v>
      </c>
      <c r="G28" s="32"/>
      <c r="H28" s="33" t="s">
        <v>130</v>
      </c>
      <c r="I28" s="36">
        <v>10.4595</v>
      </c>
      <c r="J28" s="39">
        <v>26.136610308482684</v>
      </c>
      <c r="K28" s="37">
        <v>115095</v>
      </c>
      <c r="L28" s="32"/>
      <c r="M28" s="34"/>
    </row>
    <row r="29" spans="1:13" x14ac:dyDescent="0.25">
      <c r="A29" s="11"/>
      <c r="B29" s="35" t="s">
        <v>131</v>
      </c>
      <c r="C29" s="40">
        <v>12.8005</v>
      </c>
      <c r="D29" s="29">
        <v>13.951376710316646</v>
      </c>
      <c r="E29" s="41">
        <v>142072</v>
      </c>
      <c r="F29" s="42">
        <v>142583</v>
      </c>
      <c r="G29" s="32"/>
      <c r="H29" s="33" t="s">
        <v>132</v>
      </c>
      <c r="I29" s="36">
        <v>12.078099999999999</v>
      </c>
      <c r="J29" s="39">
        <v>15.474927099765754</v>
      </c>
      <c r="K29" s="37">
        <v>136995</v>
      </c>
      <c r="L29" s="32"/>
      <c r="M29" s="34"/>
    </row>
    <row r="30" spans="1:13" x14ac:dyDescent="0.25">
      <c r="A30" s="11"/>
      <c r="B30" s="35" t="s">
        <v>133</v>
      </c>
      <c r="C30" s="40">
        <v>14.5596</v>
      </c>
      <c r="D30" s="29">
        <v>13.742431936252492</v>
      </c>
      <c r="E30" s="41">
        <v>166087</v>
      </c>
      <c r="F30" s="42">
        <v>165875</v>
      </c>
      <c r="G30" s="32"/>
      <c r="H30" s="33" t="s">
        <v>134</v>
      </c>
      <c r="I30" s="36">
        <v>13.752000000000001</v>
      </c>
      <c r="J30" s="39">
        <v>13.858967884021506</v>
      </c>
      <c r="K30" s="37">
        <v>159775</v>
      </c>
      <c r="L30" s="32"/>
      <c r="M30" s="34"/>
    </row>
    <row r="31" spans="1:13" x14ac:dyDescent="0.25">
      <c r="A31" s="11"/>
      <c r="B31" s="35" t="s">
        <v>135</v>
      </c>
      <c r="C31" s="40">
        <v>16.198799999999999</v>
      </c>
      <c r="D31" s="29">
        <v>11.258551059095023</v>
      </c>
      <c r="E31" s="41">
        <v>192341</v>
      </c>
      <c r="F31" s="42">
        <v>192460</v>
      </c>
      <c r="G31" s="32"/>
      <c r="H31" s="33" t="s">
        <v>136</v>
      </c>
      <c r="I31" s="36">
        <v>15.375299999999999</v>
      </c>
      <c r="J31" s="39">
        <v>11.804101221640478</v>
      </c>
      <c r="K31" s="37">
        <v>186141</v>
      </c>
      <c r="L31" s="32"/>
      <c r="M31" s="34"/>
    </row>
    <row r="32" spans="1:13" x14ac:dyDescent="0.25">
      <c r="A32" s="11"/>
      <c r="B32" s="35" t="s">
        <v>137</v>
      </c>
      <c r="C32" s="40">
        <v>18.932400000000001</v>
      </c>
      <c r="D32" s="29">
        <v>16.875324098081357</v>
      </c>
      <c r="E32" s="41">
        <v>232557</v>
      </c>
      <c r="F32" s="42">
        <v>232594</v>
      </c>
      <c r="G32" s="32"/>
      <c r="H32" s="33" t="s">
        <v>138</v>
      </c>
      <c r="I32" s="36">
        <v>17.595800000000001</v>
      </c>
      <c r="J32" s="39">
        <v>14.441994627747109</v>
      </c>
      <c r="K32" s="37">
        <v>220966</v>
      </c>
      <c r="L32" s="32"/>
      <c r="M32" s="34"/>
    </row>
    <row r="33" spans="1:13" x14ac:dyDescent="0.25">
      <c r="A33" s="11"/>
      <c r="B33" s="35" t="s">
        <v>139</v>
      </c>
      <c r="C33" s="40">
        <v>22.5457</v>
      </c>
      <c r="D33" s="29">
        <v>19.085271809173683</v>
      </c>
      <c r="E33" s="41">
        <v>267548</v>
      </c>
      <c r="F33" s="42">
        <v>267830</v>
      </c>
      <c r="G33" s="32"/>
      <c r="H33" s="33" t="s">
        <v>140</v>
      </c>
      <c r="I33" s="36">
        <v>21.150099999999998</v>
      </c>
      <c r="J33" s="39">
        <v>20.199706748201262</v>
      </c>
      <c r="K33" s="37">
        <v>259956</v>
      </c>
      <c r="L33" s="32"/>
      <c r="M33" s="34"/>
    </row>
    <row r="34" spans="1:13" x14ac:dyDescent="0.25">
      <c r="A34" s="11"/>
      <c r="B34" s="35" t="s">
        <v>141</v>
      </c>
      <c r="C34" s="40">
        <v>24.920400000000001</v>
      </c>
      <c r="D34" s="29">
        <v>10.532828876459815</v>
      </c>
      <c r="E34" s="41">
        <v>298739</v>
      </c>
      <c r="F34" s="42">
        <v>298186</v>
      </c>
      <c r="G34" s="32"/>
      <c r="H34" s="33" t="s">
        <v>142</v>
      </c>
      <c r="I34" s="36">
        <v>23.755800000000001</v>
      </c>
      <c r="J34" s="39">
        <v>12.320036311885062</v>
      </c>
      <c r="K34" s="37">
        <v>290550</v>
      </c>
      <c r="L34" s="32"/>
      <c r="M34" s="34"/>
    </row>
    <row r="35" spans="1:13" x14ac:dyDescent="0.25">
      <c r="A35" s="11"/>
      <c r="B35" s="35" t="s">
        <v>143</v>
      </c>
      <c r="C35" s="40">
        <v>26.756900000000002</v>
      </c>
      <c r="D35" s="29">
        <v>7.3694643745686292</v>
      </c>
      <c r="E35" s="41">
        <v>327910</v>
      </c>
      <c r="F35" s="42">
        <v>328278</v>
      </c>
      <c r="G35" s="32"/>
      <c r="H35" s="33" t="s">
        <v>144</v>
      </c>
      <c r="I35" s="36">
        <v>25.656300000000002</v>
      </c>
      <c r="J35" s="39">
        <v>8.0001515419392355</v>
      </c>
      <c r="K35" s="37">
        <v>320013</v>
      </c>
      <c r="L35" s="32"/>
      <c r="M35" s="34"/>
    </row>
    <row r="36" spans="1:13" x14ac:dyDescent="0.25">
      <c r="A36" s="11"/>
      <c r="B36" s="35" t="s">
        <v>145</v>
      </c>
      <c r="C36" s="40">
        <v>28.029900000000001</v>
      </c>
      <c r="D36" s="29">
        <v>4.7576512974223455</v>
      </c>
      <c r="E36" s="41">
        <v>358644</v>
      </c>
      <c r="F36" s="42">
        <v>357864</v>
      </c>
      <c r="G36" s="32"/>
      <c r="H36" s="33" t="s">
        <v>146</v>
      </c>
      <c r="I36" s="36">
        <v>27.078900000000001</v>
      </c>
      <c r="J36" s="39">
        <v>5.5448369406344611</v>
      </c>
      <c r="K36" s="37">
        <v>351900</v>
      </c>
      <c r="L36" s="32"/>
      <c r="M36" s="34"/>
    </row>
    <row r="37" spans="1:13" x14ac:dyDescent="0.25">
      <c r="A37" s="11"/>
      <c r="B37" s="35" t="s">
        <v>147</v>
      </c>
      <c r="C37" s="40">
        <v>29.668900000000001</v>
      </c>
      <c r="D37" s="29">
        <v>5.8473273183279257</v>
      </c>
      <c r="E37" s="41">
        <v>386718</v>
      </c>
      <c r="F37" s="42">
        <v>386407</v>
      </c>
      <c r="G37" s="32"/>
      <c r="H37" s="33" t="s">
        <v>148</v>
      </c>
      <c r="I37" s="36">
        <v>28.496200000000002</v>
      </c>
      <c r="J37" s="39">
        <v>5.2339644520272275</v>
      </c>
      <c r="K37" s="37">
        <v>378608</v>
      </c>
      <c r="L37" s="32"/>
      <c r="M37" s="34"/>
    </row>
    <row r="38" spans="1:13" x14ac:dyDescent="0.25">
      <c r="A38" s="11"/>
      <c r="B38" s="35" t="s">
        <v>149</v>
      </c>
      <c r="C38" s="40">
        <v>31.284700000000001</v>
      </c>
      <c r="D38" s="29">
        <v>5.4461068661123271</v>
      </c>
      <c r="E38" s="41">
        <v>424559</v>
      </c>
      <c r="F38" s="42">
        <v>424801</v>
      </c>
      <c r="G38" s="32"/>
      <c r="H38" s="33" t="s">
        <v>150</v>
      </c>
      <c r="I38" s="36">
        <v>30.0366</v>
      </c>
      <c r="J38" s="39">
        <v>5.4056330317726511</v>
      </c>
      <c r="K38" s="37">
        <v>415455</v>
      </c>
      <c r="L38" s="32"/>
      <c r="M38" s="34"/>
    </row>
    <row r="39" spans="1:13" x14ac:dyDescent="0.25">
      <c r="A39" s="11"/>
      <c r="B39" s="35" t="s">
        <v>151</v>
      </c>
      <c r="C39" s="40">
        <v>32.555599999999998</v>
      </c>
      <c r="D39" s="29">
        <v>4.0623691453010498</v>
      </c>
      <c r="E39" s="41">
        <v>456205</v>
      </c>
      <c r="F39" s="42">
        <v>457005</v>
      </c>
      <c r="G39" s="32"/>
      <c r="H39" s="33" t="s">
        <v>152</v>
      </c>
      <c r="I39" s="36">
        <v>31.380199999999999</v>
      </c>
      <c r="J39" s="39">
        <v>4.4732093512581272</v>
      </c>
      <c r="K39" s="37">
        <v>447561</v>
      </c>
      <c r="L39" s="32"/>
      <c r="M39" s="34"/>
    </row>
    <row r="40" spans="1:13" x14ac:dyDescent="0.25">
      <c r="A40" s="11"/>
      <c r="B40" s="35" t="s">
        <v>153</v>
      </c>
      <c r="C40" s="40">
        <v>34.450699999999998</v>
      </c>
      <c r="D40" s="29">
        <v>5.8211183329442537</v>
      </c>
      <c r="E40" s="41">
        <v>512832</v>
      </c>
      <c r="F40" s="42">
        <v>513277</v>
      </c>
      <c r="G40" s="32"/>
      <c r="H40" s="33" t="s">
        <v>154</v>
      </c>
      <c r="I40" s="36">
        <v>33.1066</v>
      </c>
      <c r="J40" s="39">
        <v>5.5015583074677723</v>
      </c>
      <c r="K40" s="37">
        <v>498040</v>
      </c>
      <c r="L40" s="32"/>
      <c r="M40" s="34"/>
    </row>
    <row r="41" spans="1:13" x14ac:dyDescent="0.25">
      <c r="A41" s="11"/>
      <c r="B41" s="35" t="s">
        <v>155</v>
      </c>
      <c r="C41" s="40">
        <v>36.796500000000002</v>
      </c>
      <c r="D41" s="29">
        <v>6.8091504671893581</v>
      </c>
      <c r="E41" s="41">
        <v>572031</v>
      </c>
      <c r="F41" s="42">
        <v>572718</v>
      </c>
      <c r="G41" s="32"/>
      <c r="H41" s="33" t="s">
        <v>156</v>
      </c>
      <c r="I41" s="36">
        <v>35.143500000000003</v>
      </c>
      <c r="J41" s="39">
        <v>6.1525496426694453</v>
      </c>
      <c r="K41" s="37">
        <v>557277</v>
      </c>
      <c r="L41" s="32"/>
      <c r="M41" s="34"/>
    </row>
    <row r="42" spans="1:13" x14ac:dyDescent="0.25">
      <c r="A42" s="11"/>
      <c r="B42" s="35" t="s">
        <v>157</v>
      </c>
      <c r="C42" s="40">
        <v>39.771599999999999</v>
      </c>
      <c r="D42" s="29">
        <v>8.0852798499857261</v>
      </c>
      <c r="E42" s="41">
        <v>631607</v>
      </c>
      <c r="F42" s="42">
        <v>631097</v>
      </c>
      <c r="G42" s="32"/>
      <c r="H42" s="33" t="s">
        <v>158</v>
      </c>
      <c r="I42" s="36">
        <v>37.970300000000002</v>
      </c>
      <c r="J42" s="39">
        <v>8.0435926985075437</v>
      </c>
      <c r="K42" s="37">
        <v>616595</v>
      </c>
      <c r="L42" s="32"/>
      <c r="M42" s="34"/>
    </row>
    <row r="43" spans="1:13" x14ac:dyDescent="0.25">
      <c r="A43" s="11"/>
      <c r="B43" s="35" t="s">
        <v>159</v>
      </c>
      <c r="C43" s="40">
        <v>43.1083</v>
      </c>
      <c r="D43" s="29">
        <v>8.3896549296482945</v>
      </c>
      <c r="E43" s="41">
        <v>681464</v>
      </c>
      <c r="F43" s="42">
        <v>683131</v>
      </c>
      <c r="G43" s="32"/>
      <c r="H43" s="33" t="s">
        <v>21</v>
      </c>
      <c r="I43" s="36">
        <v>41.215000000000003</v>
      </c>
      <c r="J43" s="39">
        <v>8.5453630864122783</v>
      </c>
      <c r="K43" s="37">
        <v>672977</v>
      </c>
      <c r="L43" s="32"/>
      <c r="M43" s="34"/>
    </row>
    <row r="44" spans="1:13" x14ac:dyDescent="0.25">
      <c r="A44" s="11"/>
      <c r="B44" s="35" t="s">
        <v>160</v>
      </c>
      <c r="C44" s="40">
        <v>45.701000000000001</v>
      </c>
      <c r="D44" s="29">
        <v>6.0143870205969634</v>
      </c>
      <c r="E44" s="41">
        <v>716584</v>
      </c>
      <c r="F44" s="42">
        <v>716351</v>
      </c>
      <c r="G44" s="32"/>
      <c r="H44" s="33" t="s">
        <v>22</v>
      </c>
      <c r="I44" s="36">
        <v>43.978499999999997</v>
      </c>
      <c r="J44" s="39">
        <v>6.7050831008127947</v>
      </c>
      <c r="K44" s="37">
        <v>708072</v>
      </c>
      <c r="L44" s="32"/>
      <c r="M44" s="34"/>
    </row>
    <row r="45" spans="1:13" x14ac:dyDescent="0.25">
      <c r="A45" s="11"/>
      <c r="B45" s="35" t="s">
        <v>161</v>
      </c>
      <c r="C45" s="40">
        <v>46.953800000000001</v>
      </c>
      <c r="D45" s="29">
        <v>2.7412966893503437</v>
      </c>
      <c r="E45" s="41">
        <v>741206</v>
      </c>
      <c r="F45" s="42">
        <v>741414</v>
      </c>
      <c r="G45" s="32"/>
      <c r="H45" s="33" t="s">
        <v>23</v>
      </c>
      <c r="I45" s="36">
        <v>45.414200000000001</v>
      </c>
      <c r="J45" s="39">
        <v>3.2645497231601901</v>
      </c>
      <c r="K45" s="37">
        <v>733221</v>
      </c>
      <c r="L45" s="32"/>
      <c r="M45" s="34"/>
    </row>
    <row r="46" spans="1:13" x14ac:dyDescent="0.25">
      <c r="A46" s="11"/>
      <c r="B46" s="35" t="s">
        <v>162</v>
      </c>
      <c r="C46" s="40">
        <v>48.289900000000003</v>
      </c>
      <c r="D46" s="29">
        <v>2.8455630854158809</v>
      </c>
      <c r="E46" s="41">
        <v>783220</v>
      </c>
      <c r="F46" s="42">
        <v>782644</v>
      </c>
      <c r="G46" s="32"/>
      <c r="H46" s="33" t="s">
        <v>24</v>
      </c>
      <c r="I46" s="36">
        <v>46.7746</v>
      </c>
      <c r="J46" s="39">
        <v>2.9955388402746244</v>
      </c>
      <c r="K46" s="37">
        <v>772390</v>
      </c>
      <c r="L46" s="32"/>
      <c r="M46" s="34"/>
    </row>
    <row r="47" spans="1:13" x14ac:dyDescent="0.25">
      <c r="A47" s="11"/>
      <c r="B47" s="35" t="s">
        <v>163</v>
      </c>
      <c r="C47" s="40">
        <v>49.091000000000001</v>
      </c>
      <c r="D47" s="29">
        <v>1.6589390327998155</v>
      </c>
      <c r="E47" s="41">
        <v>823670</v>
      </c>
      <c r="F47" s="42">
        <v>822442</v>
      </c>
      <c r="G47" s="32"/>
      <c r="H47" s="33" t="s">
        <v>25</v>
      </c>
      <c r="I47" s="36">
        <v>47.638399999999997</v>
      </c>
      <c r="J47" s="39">
        <v>1.8467287801499053</v>
      </c>
      <c r="K47" s="37">
        <v>813527</v>
      </c>
      <c r="L47" s="32"/>
      <c r="M47" s="34"/>
    </row>
    <row r="48" spans="1:13" x14ac:dyDescent="0.25">
      <c r="A48" s="11"/>
      <c r="B48" s="35" t="s">
        <v>164</v>
      </c>
      <c r="C48" s="40">
        <v>50.6447</v>
      </c>
      <c r="D48" s="29">
        <v>3.164938583447066</v>
      </c>
      <c r="E48" s="41">
        <v>866285</v>
      </c>
      <c r="F48" s="42">
        <v>867839</v>
      </c>
      <c r="G48" s="32"/>
      <c r="H48" s="33" t="s">
        <v>26</v>
      </c>
      <c r="I48" s="36">
        <v>48.884700000000002</v>
      </c>
      <c r="J48" s="39">
        <v>2.6161667898166296</v>
      </c>
      <c r="K48" s="37">
        <v>854921</v>
      </c>
      <c r="L48" s="32"/>
      <c r="M48" s="34"/>
    </row>
    <row r="49" spans="1:18" x14ac:dyDescent="0.25">
      <c r="A49" s="11"/>
      <c r="B49" s="35" t="s">
        <v>165</v>
      </c>
      <c r="C49" s="40">
        <v>52.357900000000001</v>
      </c>
      <c r="D49" s="29">
        <v>3.3827824036868623</v>
      </c>
      <c r="E49" s="41">
        <v>926554</v>
      </c>
      <c r="F49" s="42">
        <v>924649</v>
      </c>
      <c r="G49" s="32"/>
      <c r="H49" s="33" t="s">
        <v>27</v>
      </c>
      <c r="I49" s="36">
        <v>50.909100000000002</v>
      </c>
      <c r="J49" s="39">
        <v>4.1411730050506597</v>
      </c>
      <c r="K49" s="37">
        <v>913609</v>
      </c>
      <c r="L49" s="32"/>
      <c r="M49" s="34"/>
    </row>
    <row r="50" spans="1:18" x14ac:dyDescent="0.25">
      <c r="A50" s="11"/>
      <c r="B50" s="35" t="s">
        <v>166</v>
      </c>
      <c r="C50" s="40">
        <v>52.493499999999997</v>
      </c>
      <c r="D50" s="29">
        <v>0.25898670496715226</v>
      </c>
      <c r="E50" s="41">
        <v>970388</v>
      </c>
      <c r="F50" s="42">
        <v>972370</v>
      </c>
      <c r="G50" s="32"/>
      <c r="H50" s="33" t="s">
        <v>28</v>
      </c>
      <c r="I50" s="36">
        <v>50.929000000000002</v>
      </c>
      <c r="J50" s="39">
        <v>3.9089278734056987E-2</v>
      </c>
      <c r="K50" s="37">
        <v>958539</v>
      </c>
      <c r="L50" s="32"/>
      <c r="M50" s="34"/>
    </row>
    <row r="51" spans="1:18" x14ac:dyDescent="0.25">
      <c r="A51" s="11"/>
      <c r="B51" s="35" t="s">
        <v>167</v>
      </c>
      <c r="C51" s="40">
        <v>53.231099999999998</v>
      </c>
      <c r="D51" s="29">
        <v>1.4051263489765411</v>
      </c>
      <c r="E51" s="41">
        <v>1014098</v>
      </c>
      <c r="F51" s="42">
        <v>1012744</v>
      </c>
      <c r="G51" s="32"/>
      <c r="H51" s="33" t="s">
        <v>29</v>
      </c>
      <c r="I51" s="36">
        <v>51.606000000000002</v>
      </c>
      <c r="J51" s="39">
        <v>1.3293015767048235</v>
      </c>
      <c r="K51" s="37">
        <v>1002804</v>
      </c>
      <c r="L51" s="32"/>
      <c r="M51" s="34"/>
    </row>
    <row r="52" spans="1:18" x14ac:dyDescent="0.25">
      <c r="A52" s="11"/>
      <c r="B52" s="35" t="s">
        <v>168</v>
      </c>
      <c r="C52" s="40">
        <v>53.889400000000002</v>
      </c>
      <c r="D52" s="29">
        <v>1.2366830668537832</v>
      </c>
      <c r="E52" s="41">
        <v>1060973</v>
      </c>
      <c r="F52" s="42">
        <v>1063163</v>
      </c>
      <c r="G52" s="32"/>
      <c r="H52" s="33" t="s">
        <v>30</v>
      </c>
      <c r="I52" s="36">
        <v>52.325800000000001</v>
      </c>
      <c r="J52" s="39">
        <v>1.3947990543735211</v>
      </c>
      <c r="K52" s="37">
        <v>1046727</v>
      </c>
      <c r="L52" s="32"/>
      <c r="M52" s="34"/>
    </row>
    <row r="53" spans="1:18" x14ac:dyDescent="0.25">
      <c r="A53" s="11"/>
      <c r="B53" s="35" t="s">
        <v>169</v>
      </c>
      <c r="C53" s="40">
        <v>54.369700000000002</v>
      </c>
      <c r="D53" s="29">
        <v>0.89126989723396377</v>
      </c>
      <c r="E53" s="41">
        <v>1117633</v>
      </c>
      <c r="F53" s="42">
        <v>1114932</v>
      </c>
      <c r="G53" s="32"/>
      <c r="H53" s="33" t="s">
        <v>31</v>
      </c>
      <c r="I53" s="36">
        <v>52.837699999999998</v>
      </c>
      <c r="J53" s="39">
        <v>0.9782936906841313</v>
      </c>
      <c r="K53" s="37">
        <v>1104759</v>
      </c>
      <c r="L53" s="32"/>
      <c r="M53" s="34"/>
    </row>
    <row r="54" spans="1:18" x14ac:dyDescent="0.25">
      <c r="A54" s="11"/>
      <c r="B54" s="35" t="s">
        <v>170</v>
      </c>
      <c r="C54" s="40">
        <v>55.459699999999998</v>
      </c>
      <c r="D54" s="29">
        <v>2.0047931108687309</v>
      </c>
      <c r="E54" s="41">
        <v>1159585</v>
      </c>
      <c r="F54" s="42">
        <v>1160696</v>
      </c>
      <c r="G54" s="32"/>
      <c r="H54" s="33" t="s">
        <v>32</v>
      </c>
      <c r="I54" s="36">
        <v>53.741599999999998</v>
      </c>
      <c r="J54" s="39">
        <v>1.710710345075581</v>
      </c>
      <c r="K54" s="37">
        <v>1150542</v>
      </c>
      <c r="L54" s="32"/>
      <c r="M54" s="34"/>
    </row>
    <row r="55" spans="1:18" x14ac:dyDescent="0.25">
      <c r="A55" s="11"/>
      <c r="B55" s="35" t="s">
        <v>171</v>
      </c>
      <c r="C55" s="40">
        <v>56.6</v>
      </c>
      <c r="D55" s="29">
        <v>2.056087573499322</v>
      </c>
      <c r="E55" s="41">
        <v>1210146</v>
      </c>
      <c r="F55" s="42">
        <v>1208344</v>
      </c>
      <c r="G55" s="32"/>
      <c r="H55" s="33" t="s">
        <v>33</v>
      </c>
      <c r="I55" s="36">
        <v>54.862900000000003</v>
      </c>
      <c r="J55" s="39">
        <v>2.0864656057877045</v>
      </c>
      <c r="K55" s="37">
        <v>1194646</v>
      </c>
      <c r="L55" s="32"/>
      <c r="M55" s="34"/>
    </row>
    <row r="56" spans="1:18" ht="15" customHeight="1" x14ac:dyDescent="0.25">
      <c r="A56" s="11"/>
      <c r="B56" s="35" t="s">
        <v>172</v>
      </c>
      <c r="C56" s="40">
        <v>57.988500000000002</v>
      </c>
      <c r="D56" s="29">
        <v>2.4531802120141348</v>
      </c>
      <c r="E56" s="41">
        <v>1277594</v>
      </c>
      <c r="F56" s="42">
        <v>1279226</v>
      </c>
      <c r="G56" s="32"/>
      <c r="H56" s="33" t="s">
        <v>34</v>
      </c>
      <c r="I56" s="36">
        <v>56.1691</v>
      </c>
      <c r="J56" s="39">
        <v>2.3808438853943135</v>
      </c>
      <c r="K56" s="37">
        <v>1262502</v>
      </c>
      <c r="L56" s="32"/>
      <c r="M56" s="34"/>
    </row>
    <row r="57" spans="1:18" ht="15" customHeight="1" x14ac:dyDescent="0.25">
      <c r="A57" s="11"/>
      <c r="B57" s="35" t="s">
        <v>173</v>
      </c>
      <c r="C57" s="40">
        <v>59.717199999999998</v>
      </c>
      <c r="D57" s="29">
        <v>2.9811083232020077</v>
      </c>
      <c r="E57" s="41">
        <v>1346417</v>
      </c>
      <c r="F57" s="42">
        <v>1344682</v>
      </c>
      <c r="G57" s="32"/>
      <c r="H57" s="33" t="s">
        <v>35</v>
      </c>
      <c r="I57" s="36">
        <v>57.7042</v>
      </c>
      <c r="J57" s="39">
        <v>2.7329973241515351</v>
      </c>
      <c r="K57" s="37">
        <v>1327143</v>
      </c>
      <c r="L57" s="32"/>
      <c r="M57" s="34"/>
    </row>
    <row r="58" spans="1:18" ht="15" customHeight="1" x14ac:dyDescent="0.25">
      <c r="A58" s="11"/>
      <c r="B58" s="35" t="s">
        <v>174</v>
      </c>
      <c r="C58" s="40">
        <v>61.357599999999998</v>
      </c>
      <c r="D58" s="29">
        <v>2.7469472781711128</v>
      </c>
      <c r="E58" s="41">
        <v>1423557</v>
      </c>
      <c r="F58" s="42">
        <v>1424005</v>
      </c>
      <c r="G58" s="32"/>
      <c r="H58" s="33" t="s">
        <v>36</v>
      </c>
      <c r="I58" s="36">
        <v>59.355899999999998</v>
      </c>
      <c r="J58" s="39">
        <v>2.862356639551364</v>
      </c>
      <c r="K58" s="37">
        <v>1403249</v>
      </c>
      <c r="L58" s="32"/>
      <c r="M58" s="34"/>
      <c r="R58" s="43"/>
    </row>
    <row r="59" spans="1:18" ht="15" customHeight="1" x14ac:dyDescent="0.25">
      <c r="A59" s="11"/>
      <c r="B59" s="35" t="s">
        <v>175</v>
      </c>
      <c r="C59" s="40">
        <v>63.201700000000002</v>
      </c>
      <c r="D59" s="29">
        <v>3.0054956517204139</v>
      </c>
      <c r="E59" s="41">
        <v>1493448</v>
      </c>
      <c r="F59" s="42">
        <v>1494157</v>
      </c>
      <c r="G59" s="32"/>
      <c r="H59" s="33" t="s">
        <v>37</v>
      </c>
      <c r="I59" s="36">
        <v>61.184100000000001</v>
      </c>
      <c r="J59" s="39">
        <v>3.0800644923251146</v>
      </c>
      <c r="K59" s="37">
        <v>1478080</v>
      </c>
      <c r="L59" s="32"/>
      <c r="M59" s="34"/>
      <c r="O59" s="12" t="s">
        <v>176</v>
      </c>
      <c r="R59" s="43"/>
    </row>
    <row r="60" spans="1:18" ht="15" customHeight="1" x14ac:dyDescent="0.25">
      <c r="A60" s="11"/>
      <c r="B60" s="35" t="s">
        <v>177</v>
      </c>
      <c r="C60" s="40">
        <v>64.438000000000002</v>
      </c>
      <c r="D60" s="29">
        <v>1.9561182689706129</v>
      </c>
      <c r="E60" s="41">
        <v>1571927</v>
      </c>
      <c r="F60" s="42">
        <v>1572773</v>
      </c>
      <c r="G60" s="32"/>
      <c r="H60" s="33" t="s">
        <v>38</v>
      </c>
      <c r="I60" s="36">
        <v>62.4026</v>
      </c>
      <c r="J60" s="39">
        <v>1.9915304793238748</v>
      </c>
      <c r="K60" s="37">
        <v>1551729</v>
      </c>
      <c r="L60" s="32"/>
      <c r="M60" s="34"/>
      <c r="R60" s="43"/>
    </row>
    <row r="61" spans="1:18" ht="15" customHeight="1" x14ac:dyDescent="0.25">
      <c r="A61" s="11"/>
      <c r="B61" s="35" t="s">
        <v>178</v>
      </c>
      <c r="C61" s="40">
        <v>66.839699999999993</v>
      </c>
      <c r="D61" s="29">
        <v>3.7271485769266444</v>
      </c>
      <c r="E61" s="41">
        <v>1593267</v>
      </c>
      <c r="F61" s="42">
        <v>1592276</v>
      </c>
      <c r="G61" s="32"/>
      <c r="H61" s="33" t="s">
        <v>39</v>
      </c>
      <c r="I61" s="36">
        <v>64.482699999999994</v>
      </c>
      <c r="J61" s="39">
        <v>3.3333546999644157</v>
      </c>
      <c r="K61" s="37">
        <v>1602217</v>
      </c>
      <c r="L61" s="32"/>
      <c r="M61" s="34"/>
      <c r="R61" s="43"/>
    </row>
    <row r="62" spans="1:18" ht="15" customHeight="1" x14ac:dyDescent="0.25">
      <c r="A62" s="11"/>
      <c r="B62" s="35" t="s">
        <v>179</v>
      </c>
      <c r="C62" s="40">
        <v>67.7042</v>
      </c>
      <c r="D62" s="29">
        <v>1.2933929984724748</v>
      </c>
      <c r="E62" s="41">
        <v>1567070</v>
      </c>
      <c r="F62" s="42">
        <v>1567756</v>
      </c>
      <c r="G62" s="32"/>
      <c r="H62" s="33" t="s">
        <v>40</v>
      </c>
      <c r="I62" s="36">
        <v>65.761899999999997</v>
      </c>
      <c r="J62" s="39">
        <v>1.9837878997002345</v>
      </c>
      <c r="K62" s="37">
        <v>1559405</v>
      </c>
      <c r="M62" s="34"/>
      <c r="R62" s="43"/>
    </row>
    <row r="63" spans="1:18" ht="15" customHeight="1" x14ac:dyDescent="0.25">
      <c r="A63" s="11"/>
      <c r="B63" s="35" t="s">
        <v>180</v>
      </c>
      <c r="C63" s="40">
        <v>68.856099999999998</v>
      </c>
      <c r="D63" s="29">
        <v>1.701371554497354</v>
      </c>
      <c r="E63" s="41">
        <v>1632926</v>
      </c>
      <c r="F63" s="42">
        <v>1634234</v>
      </c>
      <c r="G63" s="32"/>
      <c r="H63" s="33" t="s">
        <v>41</v>
      </c>
      <c r="I63" s="36">
        <v>66.634100000000004</v>
      </c>
      <c r="J63" s="39">
        <v>1.3262998788052147</v>
      </c>
      <c r="K63" s="37">
        <v>1615839</v>
      </c>
      <c r="M63" s="34"/>
      <c r="R63" s="43"/>
    </row>
    <row r="64" spans="1:18" ht="15" customHeight="1" x14ac:dyDescent="0.25">
      <c r="A64" s="11"/>
      <c r="B64" s="35" t="s">
        <v>181</v>
      </c>
      <c r="C64" s="40">
        <v>70.326099999999997</v>
      </c>
      <c r="D64" s="29">
        <v>2.1348871051366531</v>
      </c>
      <c r="E64" s="41">
        <v>1680937</v>
      </c>
      <c r="F64" s="42">
        <v>1680077</v>
      </c>
      <c r="G64" s="32"/>
      <c r="H64" s="33">
        <v>2011</v>
      </c>
      <c r="I64" s="36">
        <v>68.284800000000004</v>
      </c>
      <c r="J64" s="39">
        <v>2.477260141579162</v>
      </c>
      <c r="K64" s="37">
        <v>1669945</v>
      </c>
      <c r="M64" s="34"/>
      <c r="R64" s="43"/>
    </row>
    <row r="65" spans="1:25" ht="15" customHeight="1" x14ac:dyDescent="0.25">
      <c r="A65" s="11"/>
      <c r="B65" s="35" t="s">
        <v>182</v>
      </c>
      <c r="C65" s="40">
        <v>71.545400000000001</v>
      </c>
      <c r="D65" s="29">
        <v>1.7337802039356711</v>
      </c>
      <c r="E65" s="41">
        <v>1733512</v>
      </c>
      <c r="F65" s="42">
        <v>1735093</v>
      </c>
      <c r="G65" s="32"/>
      <c r="H65" s="33">
        <v>2012</v>
      </c>
      <c r="I65" s="36">
        <v>69.340800000000002</v>
      </c>
      <c r="J65" s="39">
        <v>1.5464642204414414</v>
      </c>
      <c r="K65" s="37">
        <v>1721708</v>
      </c>
      <c r="M65" s="34"/>
      <c r="R65" s="43"/>
    </row>
    <row r="66" spans="1:25" ht="15" customHeight="1" x14ac:dyDescent="0.25">
      <c r="A66" s="11"/>
      <c r="B66" s="35" t="s">
        <v>183</v>
      </c>
      <c r="C66" s="40">
        <v>73.033699999999996</v>
      </c>
      <c r="D66" s="29">
        <v>2.0802175960998124</v>
      </c>
      <c r="E66" s="41">
        <v>1812306</v>
      </c>
      <c r="F66" s="42">
        <v>1809716</v>
      </c>
      <c r="G66" s="32"/>
      <c r="H66" s="33">
        <v>2013</v>
      </c>
      <c r="I66" s="36">
        <v>70.834999999999994</v>
      </c>
      <c r="J66" s="39">
        <v>2.1548640915593591</v>
      </c>
      <c r="K66" s="37">
        <v>1789072</v>
      </c>
      <c r="M66" s="34"/>
      <c r="R66" s="43"/>
    </row>
    <row r="67" spans="1:25" ht="15" customHeight="1" x14ac:dyDescent="0.25">
      <c r="A67" s="11"/>
      <c r="B67" s="35" t="s">
        <v>184</v>
      </c>
      <c r="C67" s="40">
        <v>74.066199999999995</v>
      </c>
      <c r="D67" s="29">
        <v>1.413730921478713</v>
      </c>
      <c r="E67" s="41">
        <v>1888114</v>
      </c>
      <c r="F67" s="42">
        <v>1892400</v>
      </c>
      <c r="G67" s="32"/>
      <c r="H67" s="33">
        <v>2014</v>
      </c>
      <c r="I67" s="36">
        <v>71.965800000000002</v>
      </c>
      <c r="J67" s="39">
        <v>1.5963859673890139</v>
      </c>
      <c r="K67" s="37">
        <v>1875066</v>
      </c>
      <c r="M67" s="34"/>
      <c r="R67" s="43"/>
      <c r="Y67" s="44"/>
    </row>
    <row r="68" spans="1:25" ht="15" customHeight="1" x14ac:dyDescent="0.25">
      <c r="A68" s="11"/>
      <c r="B68" s="35" t="s">
        <v>185</v>
      </c>
      <c r="C68" s="40">
        <v>74.580399999999997</v>
      </c>
      <c r="D68" s="29">
        <v>0.6942437981157431</v>
      </c>
      <c r="E68" s="41">
        <v>1943837</v>
      </c>
      <c r="F68" s="42">
        <v>1942644</v>
      </c>
      <c r="H68" s="33">
        <v>2015</v>
      </c>
      <c r="I68" s="36">
        <v>72.448999999999998</v>
      </c>
      <c r="J68" s="39">
        <v>0.67143004038028686</v>
      </c>
      <c r="K68" s="37">
        <v>1928016</v>
      </c>
      <c r="M68" s="34"/>
      <c r="R68" s="43"/>
      <c r="Y68" s="44"/>
    </row>
    <row r="69" spans="1:25" ht="15" customHeight="1" x14ac:dyDescent="0.25">
      <c r="A69" s="11"/>
      <c r="B69" s="35" t="s">
        <v>186</v>
      </c>
      <c r="C69" s="40">
        <v>76.075400000000002</v>
      </c>
      <c r="D69" s="39">
        <v>2.0045481118363599</v>
      </c>
      <c r="E69" s="41">
        <v>2027118</v>
      </c>
      <c r="F69" s="42">
        <v>2029417</v>
      </c>
      <c r="H69" s="33">
        <v>2016</v>
      </c>
      <c r="I69" s="36">
        <v>73.703900000000004</v>
      </c>
      <c r="J69" s="39">
        <v>1.7321150050380356</v>
      </c>
      <c r="K69" s="37">
        <v>2004755</v>
      </c>
      <c r="M69" s="34"/>
      <c r="R69" s="43"/>
      <c r="Y69" s="44"/>
    </row>
    <row r="70" spans="1:25" ht="15" customHeight="1" x14ac:dyDescent="0.25">
      <c r="A70" s="11"/>
      <c r="B70" s="35" t="s">
        <v>187</v>
      </c>
      <c r="C70" s="40">
        <v>77.038799999999995</v>
      </c>
      <c r="D70" s="39">
        <v>1.2663752014448728</v>
      </c>
      <c r="E70" s="41">
        <v>2114617</v>
      </c>
      <c r="F70" s="42">
        <v>2115079</v>
      </c>
      <c r="H70" s="33">
        <v>2017</v>
      </c>
      <c r="I70" s="36">
        <v>74.842699999999994</v>
      </c>
      <c r="J70" s="39">
        <v>1.5451014125439617</v>
      </c>
      <c r="K70" s="37">
        <v>2097222</v>
      </c>
      <c r="M70" s="34"/>
      <c r="R70" s="43"/>
      <c r="Y70" s="44"/>
    </row>
    <row r="71" spans="1:25" ht="15" customHeight="1" x14ac:dyDescent="0.25">
      <c r="A71" s="11"/>
      <c r="B71" s="35" t="s">
        <v>188</v>
      </c>
      <c r="C71" s="40">
        <v>78.794799999999995</v>
      </c>
      <c r="D71" s="39">
        <v>2.2793709143963827</v>
      </c>
      <c r="E71" s="41">
        <v>2189839</v>
      </c>
      <c r="F71" s="42">
        <v>2190380</v>
      </c>
      <c r="H71" s="33">
        <v>2018</v>
      </c>
      <c r="I71" s="36">
        <v>76.311700000000002</v>
      </c>
      <c r="J71" s="39">
        <v>1.9627832774606053</v>
      </c>
      <c r="K71" s="37">
        <v>2171559</v>
      </c>
      <c r="M71" s="34"/>
      <c r="R71" s="43"/>
      <c r="Y71" s="44"/>
    </row>
    <row r="72" spans="1:25" ht="15" customHeight="1" x14ac:dyDescent="0.25">
      <c r="A72" s="11"/>
      <c r="B72" s="35" t="s">
        <v>189</v>
      </c>
      <c r="C72" s="40">
        <v>80.873800000000003</v>
      </c>
      <c r="D72" s="39">
        <v>2.6384989872428228</v>
      </c>
      <c r="E72" s="41">
        <v>2263357</v>
      </c>
      <c r="F72" s="42">
        <v>2258342</v>
      </c>
      <c r="H72" s="33">
        <v>2019</v>
      </c>
      <c r="I72" s="36">
        <v>78.189499999999995</v>
      </c>
      <c r="J72" s="39">
        <v>2.4606973766801072</v>
      </c>
      <c r="K72" s="37">
        <v>2252961</v>
      </c>
      <c r="M72" s="34"/>
      <c r="R72" s="43"/>
      <c r="Y72" s="44"/>
    </row>
    <row r="73" spans="1:25" ht="15" customHeight="1" x14ac:dyDescent="0.25">
      <c r="A73" s="11"/>
      <c r="B73" s="35" t="s">
        <v>190</v>
      </c>
      <c r="C73" s="40">
        <v>85.100200000000001</v>
      </c>
      <c r="D73" s="39">
        <v>5.2259198900014558</v>
      </c>
      <c r="E73" s="41">
        <v>2109996</v>
      </c>
      <c r="F73" s="42">
        <v>2110471</v>
      </c>
      <c r="H73" s="33">
        <v>2020</v>
      </c>
      <c r="I73" s="36">
        <v>82.146900000000002</v>
      </c>
      <c r="J73" s="39">
        <v>5.0612933961721289</v>
      </c>
      <c r="K73" s="37">
        <v>2124720</v>
      </c>
      <c r="R73" s="43"/>
      <c r="Y73" s="44"/>
    </row>
    <row r="74" spans="1:25" ht="15" customHeight="1" x14ac:dyDescent="0.25">
      <c r="A74" s="11"/>
      <c r="B74" s="35" t="s">
        <v>191</v>
      </c>
      <c r="C74" s="40">
        <v>85.303600000000003</v>
      </c>
      <c r="D74" s="39">
        <v>0.239012364248265</v>
      </c>
      <c r="E74" s="41">
        <v>2400398</v>
      </c>
      <c r="F74" s="42">
        <v>2400550</v>
      </c>
      <c r="H74" s="33">
        <v>2021</v>
      </c>
      <c r="I74" s="36">
        <v>82.553899999999999</v>
      </c>
      <c r="J74" s="39">
        <v>0.49545387592227641</v>
      </c>
      <c r="K74" s="37">
        <v>2322652</v>
      </c>
      <c r="R74" s="43"/>
      <c r="Y74" s="44"/>
    </row>
    <row r="75" spans="1:25" ht="15" customHeight="1" x14ac:dyDescent="0.25">
      <c r="A75" s="11"/>
      <c r="B75" s="35" t="s">
        <v>192</v>
      </c>
      <c r="C75" s="40">
        <v>91.299599999999998</v>
      </c>
      <c r="D75" s="39">
        <v>7.0290116712541968</v>
      </c>
      <c r="E75" s="41">
        <v>2634336</v>
      </c>
      <c r="F75" s="42">
        <v>2637129</v>
      </c>
      <c r="H75" s="33">
        <v>2022</v>
      </c>
      <c r="I75" s="36">
        <v>87.243499999999997</v>
      </c>
      <c r="J75" s="39">
        <v>5.6806522768760752</v>
      </c>
      <c r="K75" s="37">
        <v>2580949</v>
      </c>
      <c r="R75" s="43"/>
    </row>
    <row r="76" spans="1:25" ht="15" customHeight="1" x14ac:dyDescent="0.25">
      <c r="A76" s="11"/>
      <c r="B76" s="35" t="s">
        <v>193</v>
      </c>
      <c r="C76" s="40">
        <v>96.111699999999999</v>
      </c>
      <c r="D76" s="39">
        <v>5.2706693128995097</v>
      </c>
      <c r="E76" s="41">
        <v>2790164</v>
      </c>
      <c r="F76" s="42">
        <v>2778543</v>
      </c>
      <c r="H76" s="33">
        <v>2023</v>
      </c>
      <c r="I76" s="36">
        <v>92.786799999999999</v>
      </c>
      <c r="J76" s="39">
        <v>6.3538257864482768</v>
      </c>
      <c r="K76" s="37">
        <v>2752164</v>
      </c>
      <c r="R76" s="43"/>
    </row>
    <row r="77" spans="1:25" ht="15" customHeight="1" x14ac:dyDescent="0.25">
      <c r="A77" s="11"/>
      <c r="B77" s="35" t="s">
        <v>194</v>
      </c>
      <c r="C77" s="40">
        <v>100</v>
      </c>
      <c r="D77" s="39">
        <v>4.0456052697018166</v>
      </c>
      <c r="E77" s="41">
        <v>2935342</v>
      </c>
      <c r="F77" s="42">
        <v>2933871</v>
      </c>
      <c r="H77" s="33">
        <v>2024</v>
      </c>
      <c r="I77" s="36">
        <v>96.434200000000004</v>
      </c>
      <c r="J77" s="39">
        <v>3.9309470743683419</v>
      </c>
      <c r="K77" s="37">
        <v>2891444</v>
      </c>
      <c r="R77" s="43"/>
    </row>
    <row r="78" spans="1:25" ht="15" customHeight="1" x14ac:dyDescent="0.25">
      <c r="A78" s="11"/>
      <c r="B78" s="35" t="s">
        <v>195</v>
      </c>
      <c r="C78" s="36" t="s">
        <v>196</v>
      </c>
      <c r="D78" s="39">
        <v>3.238831156796862</v>
      </c>
      <c r="E78" s="41">
        <v>3054666</v>
      </c>
      <c r="F78" s="42">
        <v>3062565</v>
      </c>
      <c r="H78" s="33">
        <v>2025</v>
      </c>
      <c r="I78" s="36">
        <v>100</v>
      </c>
      <c r="J78" s="39">
        <v>3.6976508334180154</v>
      </c>
      <c r="K78" s="37">
        <v>3039861</v>
      </c>
    </row>
    <row r="79" spans="1:25" ht="15" customHeight="1" x14ac:dyDescent="0.25">
      <c r="A79" s="11"/>
      <c r="B79" s="35" t="s">
        <v>197</v>
      </c>
      <c r="C79" s="36" t="s">
        <v>196</v>
      </c>
      <c r="D79" s="39">
        <v>2.0057419249593256</v>
      </c>
      <c r="E79" s="41">
        <v>3164074</v>
      </c>
      <c r="F79" s="42">
        <v>3164159</v>
      </c>
      <c r="H79" s="33" t="s">
        <v>198</v>
      </c>
      <c r="I79" s="36" t="s">
        <v>196</v>
      </c>
      <c r="J79" s="39">
        <v>2.183088135060407</v>
      </c>
      <c r="K79" s="37">
        <v>3136973</v>
      </c>
    </row>
    <row r="80" spans="1:25" ht="15" customHeight="1" x14ac:dyDescent="0.25">
      <c r="A80" s="11"/>
      <c r="B80" s="35" t="s">
        <v>199</v>
      </c>
      <c r="C80" s="36" t="s">
        <v>196</v>
      </c>
      <c r="D80" s="39">
        <v>1.9419802624865978</v>
      </c>
      <c r="E80" s="41">
        <v>3277008</v>
      </c>
      <c r="F80" s="42">
        <v>3277097</v>
      </c>
      <c r="H80" s="33" t="s">
        <v>200</v>
      </c>
      <c r="I80" s="36" t="s">
        <v>196</v>
      </c>
      <c r="J80" s="39">
        <v>1.9444127164882641</v>
      </c>
      <c r="K80" s="37">
        <v>3248777</v>
      </c>
    </row>
    <row r="81" spans="1:16" ht="15" customHeight="1" x14ac:dyDescent="0.25">
      <c r="A81" s="11"/>
      <c r="B81" s="35" t="s">
        <v>201</v>
      </c>
      <c r="C81" s="36" t="s">
        <v>196</v>
      </c>
      <c r="D81" s="39">
        <v>1.8653157522025676</v>
      </c>
      <c r="E81" s="41">
        <v>3390825</v>
      </c>
      <c r="F81" s="42">
        <v>3390914</v>
      </c>
      <c r="H81" s="33" t="s">
        <v>202</v>
      </c>
      <c r="I81" s="36" t="s">
        <v>196</v>
      </c>
      <c r="J81" s="39">
        <v>1.8875382865722878</v>
      </c>
      <c r="K81" s="37">
        <v>3362463</v>
      </c>
    </row>
    <row r="82" spans="1:16" ht="15" customHeight="1" x14ac:dyDescent="0.25">
      <c r="A82" s="11"/>
      <c r="B82" s="35" t="s">
        <v>203</v>
      </c>
      <c r="C82" s="36" t="s">
        <v>196</v>
      </c>
      <c r="D82" s="39">
        <v>1.864367236103881</v>
      </c>
      <c r="E82" s="41">
        <v>3506679</v>
      </c>
      <c r="F82" s="41">
        <v>3506771</v>
      </c>
      <c r="H82" s="33" t="s">
        <v>204</v>
      </c>
      <c r="I82" s="36" t="s">
        <v>196</v>
      </c>
      <c r="J82" s="39">
        <v>1.8438589634765412</v>
      </c>
      <c r="K82" s="37">
        <v>3477144</v>
      </c>
    </row>
    <row r="83" spans="1:16" ht="15" customHeight="1" x14ac:dyDescent="0.25">
      <c r="A83" s="11"/>
      <c r="B83" s="45" t="s">
        <v>205</v>
      </c>
      <c r="C83" s="46" t="s">
        <v>196</v>
      </c>
      <c r="D83" s="47">
        <v>2.0159623211262856</v>
      </c>
      <c r="E83" s="48">
        <v>3631831</v>
      </c>
      <c r="F83" s="48">
        <v>3631932</v>
      </c>
      <c r="H83" s="49" t="s">
        <v>206</v>
      </c>
      <c r="I83" s="46" t="s">
        <v>196</v>
      </c>
      <c r="J83" s="47">
        <v>1.9799878099249435</v>
      </c>
      <c r="K83" s="50">
        <v>3599758</v>
      </c>
    </row>
    <row r="84" spans="1:16" x14ac:dyDescent="0.25">
      <c r="A84" s="11"/>
      <c r="B84" s="51" t="s">
        <v>207</v>
      </c>
      <c r="C84" s="40"/>
      <c r="D84" s="52"/>
      <c r="E84" s="53"/>
      <c r="F84" s="53"/>
      <c r="G84" s="11"/>
    </row>
    <row r="85" spans="1:16" ht="12.75" customHeight="1" x14ac:dyDescent="0.25">
      <c r="A85" s="11"/>
      <c r="B85" s="54" t="s">
        <v>208</v>
      </c>
      <c r="C85" s="124" t="s">
        <v>209</v>
      </c>
      <c r="D85" s="124"/>
      <c r="E85" s="124"/>
      <c r="F85" s="124"/>
      <c r="G85" s="124"/>
      <c r="H85" s="124"/>
      <c r="I85" s="124"/>
      <c r="J85" s="124"/>
      <c r="K85" s="124"/>
    </row>
    <row r="86" spans="1:16" ht="25.95" customHeight="1" x14ac:dyDescent="0.25">
      <c r="A86" s="11"/>
      <c r="B86" s="54"/>
      <c r="C86" s="123" t="s">
        <v>210</v>
      </c>
      <c r="D86" s="124"/>
      <c r="E86" s="124"/>
      <c r="F86" s="124"/>
      <c r="G86" s="124"/>
      <c r="H86" s="124"/>
      <c r="I86" s="124"/>
      <c r="J86" s="124"/>
      <c r="K86" s="124"/>
    </row>
    <row r="87" spans="1:16" ht="12.75" customHeight="1" x14ac:dyDescent="0.25">
      <c r="A87" s="11"/>
      <c r="B87" s="54"/>
      <c r="C87" s="124" t="s">
        <v>211</v>
      </c>
      <c r="D87" s="124"/>
      <c r="E87" s="124"/>
      <c r="F87" s="124"/>
      <c r="G87" s="124"/>
      <c r="H87" s="124"/>
      <c r="I87" s="124"/>
      <c r="J87" s="124"/>
      <c r="K87" s="124"/>
    </row>
    <row r="88" spans="1:16" ht="25.95" customHeight="1" x14ac:dyDescent="0.25">
      <c r="A88" s="11"/>
      <c r="B88" s="54"/>
      <c r="C88" s="123" t="s">
        <v>210</v>
      </c>
      <c r="D88" s="124"/>
      <c r="E88" s="124"/>
      <c r="F88" s="124"/>
      <c r="G88" s="124"/>
      <c r="H88" s="124"/>
      <c r="I88" s="124"/>
      <c r="J88" s="124"/>
      <c r="K88" s="124"/>
    </row>
    <row r="89" spans="1:16" ht="25.5" customHeight="1" x14ac:dyDescent="0.25">
      <c r="A89" s="11"/>
      <c r="B89" s="54"/>
      <c r="C89" s="125" t="s">
        <v>212</v>
      </c>
      <c r="D89" s="125"/>
      <c r="E89" s="125"/>
      <c r="F89" s="125"/>
      <c r="G89" s="125"/>
      <c r="H89" s="125"/>
      <c r="I89" s="125"/>
      <c r="J89" s="125"/>
      <c r="K89" s="125"/>
    </row>
    <row r="90" spans="1:16" ht="15" customHeight="1" x14ac:dyDescent="0.25">
      <c r="A90" s="11"/>
      <c r="B90" s="54"/>
      <c r="C90" s="123" t="s">
        <v>213</v>
      </c>
      <c r="D90" s="124"/>
      <c r="E90" s="124"/>
      <c r="F90" s="124"/>
      <c r="G90" s="124"/>
      <c r="H90" s="124"/>
      <c r="I90" s="124"/>
      <c r="J90" s="124"/>
      <c r="K90" s="124"/>
      <c r="M90" s="55"/>
      <c r="N90" s="55"/>
      <c r="P90" s="55"/>
    </row>
    <row r="91" spans="1:16" ht="12.6" customHeight="1" x14ac:dyDescent="0.25">
      <c r="A91" s="11"/>
      <c r="B91" s="54" t="s">
        <v>214</v>
      </c>
      <c r="C91" s="124" t="s">
        <v>215</v>
      </c>
      <c r="D91" s="124"/>
      <c r="E91" s="124"/>
      <c r="F91" s="124"/>
      <c r="G91" s="124"/>
      <c r="H91" s="124"/>
      <c r="I91" s="124"/>
      <c r="J91" s="124"/>
      <c r="K91" s="124"/>
      <c r="M91" s="55"/>
      <c r="N91" s="55"/>
      <c r="P91" s="55"/>
    </row>
    <row r="92" spans="1:16" ht="25.95" customHeight="1" x14ac:dyDescent="0.25">
      <c r="A92" s="11"/>
      <c r="B92" s="54"/>
      <c r="C92" s="123" t="s">
        <v>210</v>
      </c>
      <c r="D92" s="124"/>
      <c r="E92" s="124"/>
      <c r="F92" s="124"/>
      <c r="G92" s="124"/>
      <c r="H92" s="124"/>
      <c r="I92" s="124"/>
      <c r="J92" s="124"/>
      <c r="K92" s="124"/>
    </row>
    <row r="93" spans="1:16" ht="12.75" customHeight="1" x14ac:dyDescent="0.25">
      <c r="A93" s="11"/>
      <c r="B93" s="54"/>
      <c r="C93" s="124" t="s">
        <v>216</v>
      </c>
      <c r="D93" s="124"/>
      <c r="E93" s="124"/>
      <c r="F93" s="124"/>
      <c r="G93" s="124"/>
      <c r="H93" s="124"/>
      <c r="I93" s="124"/>
      <c r="J93" s="124"/>
      <c r="K93" s="124"/>
      <c r="M93" s="55"/>
      <c r="N93" s="55"/>
      <c r="P93" s="55"/>
    </row>
    <row r="94" spans="1:16" ht="25.95" customHeight="1" x14ac:dyDescent="0.25">
      <c r="A94" s="11"/>
      <c r="B94" s="54"/>
      <c r="C94" s="123" t="s">
        <v>210</v>
      </c>
      <c r="D94" s="124"/>
      <c r="E94" s="124"/>
      <c r="F94" s="124"/>
      <c r="G94" s="124"/>
      <c r="H94" s="124"/>
      <c r="I94" s="124"/>
      <c r="J94" s="124"/>
      <c r="K94" s="124"/>
    </row>
    <row r="95" spans="1:16" ht="25.5" customHeight="1" x14ac:dyDescent="0.25">
      <c r="A95" s="11"/>
      <c r="B95" s="54"/>
      <c r="C95" s="125" t="s">
        <v>212</v>
      </c>
      <c r="D95" s="125"/>
      <c r="E95" s="125"/>
      <c r="F95" s="125"/>
      <c r="G95" s="125"/>
      <c r="H95" s="125"/>
      <c r="I95" s="125"/>
      <c r="J95" s="125"/>
      <c r="K95" s="125"/>
    </row>
    <row r="96" spans="1:16" ht="15" customHeight="1" x14ac:dyDescent="0.25">
      <c r="A96" s="11"/>
      <c r="B96" s="54"/>
      <c r="C96" s="123" t="s">
        <v>213</v>
      </c>
      <c r="D96" s="124"/>
      <c r="E96" s="124"/>
      <c r="F96" s="124"/>
      <c r="G96" s="124"/>
      <c r="H96" s="124"/>
      <c r="I96" s="124"/>
      <c r="J96" s="124"/>
      <c r="K96" s="124"/>
      <c r="M96" s="55"/>
      <c r="N96" s="55"/>
      <c r="P96" s="55"/>
    </row>
    <row r="97" spans="1:16" x14ac:dyDescent="0.25">
      <c r="A97" s="11"/>
      <c r="B97" s="54" t="s">
        <v>217</v>
      </c>
      <c r="C97" s="55"/>
      <c r="D97" s="56"/>
      <c r="E97" s="34"/>
      <c r="F97" s="34"/>
      <c r="G97" s="26"/>
      <c r="H97" s="26"/>
      <c r="I97" s="55"/>
      <c r="J97" s="56"/>
      <c r="K97" s="34"/>
    </row>
    <row r="98" spans="1:16" ht="27.75" customHeight="1" x14ac:dyDescent="0.25">
      <c r="B98" s="57" t="s">
        <v>218</v>
      </c>
      <c r="C98" s="126" t="s">
        <v>219</v>
      </c>
      <c r="D98" s="126"/>
      <c r="E98" s="126"/>
      <c r="F98" s="126"/>
      <c r="G98" s="126"/>
      <c r="H98" s="126"/>
      <c r="I98" s="126"/>
      <c r="J98" s="126"/>
      <c r="K98" s="126"/>
      <c r="M98" s="55"/>
      <c r="N98" s="55"/>
      <c r="P98" s="55"/>
    </row>
    <row r="99" spans="1:16" ht="15.6" x14ac:dyDescent="0.25">
      <c r="B99" s="57" t="s">
        <v>220</v>
      </c>
      <c r="C99" s="124" t="s">
        <v>221</v>
      </c>
      <c r="D99" s="124"/>
      <c r="E99" s="124"/>
      <c r="F99" s="124"/>
      <c r="G99" s="124"/>
      <c r="H99" s="124"/>
      <c r="I99" s="124"/>
      <c r="J99" s="124"/>
      <c r="K99" s="124"/>
      <c r="M99" s="55"/>
      <c r="N99" s="55"/>
      <c r="P99" s="55"/>
    </row>
    <row r="100" spans="1:16" ht="27.6" customHeight="1" x14ac:dyDescent="0.25">
      <c r="B100" s="57" t="s">
        <v>222</v>
      </c>
      <c r="C100" s="124" t="s">
        <v>223</v>
      </c>
      <c r="D100" s="124"/>
      <c r="E100" s="124"/>
      <c r="F100" s="124"/>
      <c r="G100" s="124"/>
      <c r="H100" s="124"/>
      <c r="I100" s="124"/>
      <c r="J100" s="124"/>
      <c r="K100" s="124"/>
      <c r="M100" s="55"/>
      <c r="N100" s="55"/>
      <c r="P100" s="55"/>
    </row>
    <row r="101" spans="1:16" ht="28.05" customHeight="1" x14ac:dyDescent="0.25">
      <c r="B101" s="57" t="s">
        <v>224</v>
      </c>
      <c r="C101" s="124" t="s">
        <v>225</v>
      </c>
      <c r="D101" s="124"/>
      <c r="E101" s="124"/>
      <c r="F101" s="124"/>
      <c r="G101" s="124"/>
      <c r="H101" s="124"/>
      <c r="I101" s="124"/>
      <c r="J101" s="124"/>
      <c r="K101" s="124"/>
      <c r="M101" s="55"/>
      <c r="N101" s="55"/>
      <c r="P101" s="55"/>
    </row>
    <row r="102" spans="1:16" ht="13.35" customHeight="1" x14ac:dyDescent="0.25">
      <c r="B102" s="57" t="s">
        <v>226</v>
      </c>
      <c r="C102" s="124" t="s">
        <v>227</v>
      </c>
      <c r="D102" s="124"/>
      <c r="E102" s="124"/>
      <c r="F102" s="124"/>
      <c r="G102" s="124"/>
      <c r="H102" s="124"/>
      <c r="I102" s="124"/>
      <c r="J102" s="124"/>
      <c r="K102" s="124"/>
      <c r="M102" s="55"/>
      <c r="N102" s="55"/>
      <c r="P102" s="55"/>
    </row>
    <row r="103" spans="1:16" ht="15" customHeight="1" x14ac:dyDescent="0.25">
      <c r="A103" s="11"/>
      <c r="B103" s="54"/>
      <c r="C103" s="123" t="s">
        <v>228</v>
      </c>
      <c r="D103" s="124"/>
      <c r="E103" s="124"/>
      <c r="F103" s="124"/>
      <c r="G103" s="124"/>
      <c r="H103" s="124"/>
      <c r="I103" s="124"/>
      <c r="J103" s="124"/>
      <c r="K103" s="124"/>
      <c r="M103" s="55"/>
      <c r="N103" s="55"/>
      <c r="P103" s="55"/>
    </row>
    <row r="104" spans="1:16" ht="15.6" x14ac:dyDescent="0.25">
      <c r="B104" s="57" t="s">
        <v>229</v>
      </c>
      <c r="C104" s="124" t="s">
        <v>230</v>
      </c>
      <c r="D104" s="124"/>
      <c r="E104" s="124"/>
      <c r="F104" s="124"/>
      <c r="G104" s="124"/>
      <c r="H104" s="124"/>
      <c r="I104" s="124"/>
      <c r="J104" s="124"/>
      <c r="K104" s="124"/>
      <c r="M104" s="55"/>
      <c r="N104" s="55"/>
      <c r="P104" s="55"/>
    </row>
    <row r="105" spans="1:16" ht="15" customHeight="1" x14ac:dyDescent="0.25">
      <c r="A105" s="11"/>
      <c r="B105" s="54"/>
      <c r="C105" s="123" t="s">
        <v>231</v>
      </c>
      <c r="D105" s="124"/>
      <c r="E105" s="124"/>
      <c r="F105" s="124"/>
      <c r="G105" s="124"/>
      <c r="H105" s="124"/>
      <c r="I105" s="124"/>
      <c r="J105" s="124"/>
      <c r="K105" s="124"/>
      <c r="M105" s="55"/>
      <c r="N105" s="55"/>
      <c r="P105" s="55"/>
    </row>
    <row r="107" spans="1:16" x14ac:dyDescent="0.25">
      <c r="A107" s="11"/>
    </row>
  </sheetData>
  <mergeCells count="26">
    <mergeCell ref="C104:K104"/>
    <mergeCell ref="C105:K105"/>
    <mergeCell ref="C98:K98"/>
    <mergeCell ref="C99:K99"/>
    <mergeCell ref="C100:K100"/>
    <mergeCell ref="C101:K101"/>
    <mergeCell ref="C102:K102"/>
    <mergeCell ref="C103:K103"/>
    <mergeCell ref="C96:K96"/>
    <mergeCell ref="C85:K85"/>
    <mergeCell ref="C86:K86"/>
    <mergeCell ref="C87:K87"/>
    <mergeCell ref="C88:K88"/>
    <mergeCell ref="C89:K89"/>
    <mergeCell ref="C90:K90"/>
    <mergeCell ref="C91:K91"/>
    <mergeCell ref="C92:K92"/>
    <mergeCell ref="C93:K93"/>
    <mergeCell ref="C94:K94"/>
    <mergeCell ref="C95:K95"/>
    <mergeCell ref="B3:K3"/>
    <mergeCell ref="B4:K4"/>
    <mergeCell ref="B5:F5"/>
    <mergeCell ref="H5:K5"/>
    <mergeCell ref="C6:D6"/>
    <mergeCell ref="I6:J6"/>
  </mergeCells>
  <hyperlinks>
    <hyperlink ref="C105" r:id="rId1" xr:uid="{310A6E1F-63B4-422B-A3AD-FC9A0A6468B1}"/>
    <hyperlink ref="C103" r:id="rId2" xr:uid="{960A559E-D311-4D18-A9E9-F0625E715874}"/>
    <hyperlink ref="C90:K90" r:id="rId3" display="https://obr.uk/efo/economic-and-fiscal-outlook-march-2026/" xr:uid="{69CFA64C-48B8-428D-BA8B-B1D45B85E81D}"/>
    <hyperlink ref="C96:K96" r:id="rId4" display="https://obr.uk/efo/economic-and-fiscal-outlook-march-2026/" xr:uid="{8D281CEB-770D-41DC-8D8B-C69776E6711F}"/>
    <hyperlink ref="C86:K86" r:id="rId5" display="https://www.ons.gov.uk/file?uri=/economy/grossdomesticproductgdp/datasets/uksecondestimateofgdpdatatables/quarter4octtodec2025quarterlynationalaccounts/quarterlynationalaccountsdatatables.xlsx" xr:uid="{FB2C3C24-B8DC-4366-B609-0FDE63F1AA7A}"/>
    <hyperlink ref="C88:K88" r:id="rId6" display="https://www.ons.gov.uk/file?uri=/economy/grossdomesticproductgdp/datasets/uksecondestimateofgdpdatatables/quarter4octtodec2025quarterlynationalaccounts/quarterlynationalaccountsdatatables.xlsx" xr:uid="{0CBF10DD-18B2-4BFA-8443-857AC6B5C155}"/>
    <hyperlink ref="C92:K92" r:id="rId7" display="https://www.ons.gov.uk/file?uri=/economy/grossdomesticproductgdp/datasets/uksecondestimateofgdpdatatables/quarter4octtodec2025quarterlynationalaccounts/quarterlynationalaccountsdatatables.xlsx" xr:uid="{961A55EA-F161-45FB-A621-BBB649915807}"/>
    <hyperlink ref="C94:K94" r:id="rId8" display="https://www.ons.gov.uk/file?uri=/economy/grossdomesticproductgdp/datasets/uksecondestimateofgdpdatatables/quarter4octtodec2025quarterlynationalaccounts/quarterlynationalaccountsdatatables.xlsx" xr:uid="{64470877-1857-41C5-8821-5CC9B18A93DD}"/>
  </hyperlinks>
  <pageMargins left="1.55" right="0.75" top="0.45" bottom="0.5" header="0.3" footer="0.23"/>
  <pageSetup paperSize="9" orientation="portrait" horizontalDpi="300" verticalDpi="300" r:id="rId9"/>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BA810-C30B-47E2-9B54-3967DCBD6A4B}">
  <sheetPr>
    <tabColor theme="6" tint="0.79998168889431442"/>
  </sheetPr>
  <dimension ref="B2:E10"/>
  <sheetViews>
    <sheetView workbookViewId="0"/>
  </sheetViews>
  <sheetFormatPr defaultRowHeight="14.4" x14ac:dyDescent="0.3"/>
  <cols>
    <col min="2" max="2" width="30.109375" bestFit="1" customWidth="1"/>
    <col min="3" max="3" width="31.21875" bestFit="1" customWidth="1"/>
    <col min="4" max="4" width="87.5546875" bestFit="1" customWidth="1"/>
  </cols>
  <sheetData>
    <row r="2" spans="2:5" x14ac:dyDescent="0.3">
      <c r="B2" s="98" t="s">
        <v>317</v>
      </c>
      <c r="C2" s="98" t="s">
        <v>318</v>
      </c>
      <c r="D2" s="98" t="s">
        <v>316</v>
      </c>
      <c r="E2" s="98" t="s">
        <v>266</v>
      </c>
    </row>
    <row r="3" spans="2:5" x14ac:dyDescent="0.3">
      <c r="B3" s="1" t="s">
        <v>267</v>
      </c>
      <c r="C3" s="1" t="s">
        <v>281</v>
      </c>
      <c r="D3" s="1" t="s">
        <v>313</v>
      </c>
      <c r="E3" s="1"/>
    </row>
    <row r="4" spans="2:5" x14ac:dyDescent="0.3">
      <c r="B4" s="1" t="s">
        <v>268</v>
      </c>
      <c r="C4" s="1" t="s">
        <v>281</v>
      </c>
      <c r="D4" s="1" t="s">
        <v>314</v>
      </c>
      <c r="E4" s="1"/>
    </row>
    <row r="5" spans="2:5" x14ac:dyDescent="0.3">
      <c r="B5" s="1" t="s">
        <v>269</v>
      </c>
      <c r="C5" s="1" t="s">
        <v>281</v>
      </c>
      <c r="D5" s="1" t="s">
        <v>315</v>
      </c>
      <c r="E5" s="1"/>
    </row>
    <row r="6" spans="2:5" x14ac:dyDescent="0.3">
      <c r="B6" s="1" t="s">
        <v>282</v>
      </c>
      <c r="C6" s="1" t="s">
        <v>280</v>
      </c>
      <c r="D6" s="1" t="s">
        <v>319</v>
      </c>
      <c r="E6" s="1"/>
    </row>
    <row r="7" spans="2:5" x14ac:dyDescent="0.3">
      <c r="B7" s="1" t="s">
        <v>283</v>
      </c>
      <c r="C7" s="1" t="s">
        <v>280</v>
      </c>
      <c r="D7" s="1" t="s">
        <v>320</v>
      </c>
      <c r="E7" s="1"/>
    </row>
    <row r="8" spans="2:5" x14ac:dyDescent="0.3">
      <c r="B8" s="1" t="s">
        <v>272</v>
      </c>
      <c r="C8" s="1" t="s">
        <v>278</v>
      </c>
      <c r="D8" s="1" t="s">
        <v>275</v>
      </c>
      <c r="E8" s="1" t="s">
        <v>276</v>
      </c>
    </row>
    <row r="9" spans="2:5" x14ac:dyDescent="0.3">
      <c r="B9" s="1" t="s">
        <v>273</v>
      </c>
      <c r="C9" s="1" t="s">
        <v>278</v>
      </c>
      <c r="D9" s="1" t="s">
        <v>274</v>
      </c>
      <c r="E9" s="1" t="s">
        <v>277</v>
      </c>
    </row>
    <row r="10" spans="2:5" x14ac:dyDescent="0.3">
      <c r="B10" s="1" t="s">
        <v>279</v>
      </c>
      <c r="C10" s="1" t="s">
        <v>278</v>
      </c>
      <c r="D10" s="1" t="s">
        <v>270</v>
      </c>
      <c r="E10" s="1" t="s">
        <v>271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FD08A-5969-45D2-9E4D-E5D1ED3A8A76}">
  <sheetPr>
    <tabColor theme="7" tint="0.79998168889431442"/>
  </sheetPr>
  <dimension ref="B1:H7"/>
  <sheetViews>
    <sheetView workbookViewId="0"/>
  </sheetViews>
  <sheetFormatPr defaultRowHeight="14.4" x14ac:dyDescent="0.3"/>
  <cols>
    <col min="1" max="1" width="8.88671875" style="97"/>
    <col min="2" max="2" width="22.6640625" style="97" bestFit="1" customWidth="1"/>
    <col min="3" max="4" width="8.88671875" style="97"/>
    <col min="5" max="5" width="13.77734375" style="97" customWidth="1"/>
    <col min="6" max="7" width="8.88671875" style="97"/>
    <col min="8" max="8" width="13.77734375" style="97" customWidth="1"/>
    <col min="9" max="16384" width="8.88671875" style="97"/>
  </cols>
  <sheetData>
    <row r="1" spans="2:8" x14ac:dyDescent="0.3">
      <c r="B1" s="96" t="s">
        <v>312</v>
      </c>
    </row>
    <row r="2" spans="2:8" x14ac:dyDescent="0.3">
      <c r="B2" s="91"/>
      <c r="C2" s="103" t="s">
        <v>305</v>
      </c>
      <c r="D2" s="103"/>
      <c r="E2" s="103"/>
      <c r="F2" s="103" t="s">
        <v>306</v>
      </c>
      <c r="G2" s="103"/>
      <c r="H2" s="103"/>
    </row>
    <row r="3" spans="2:8" x14ac:dyDescent="0.3">
      <c r="B3" s="90" t="s">
        <v>307</v>
      </c>
      <c r="C3" s="89">
        <v>2024</v>
      </c>
      <c r="D3" s="89">
        <v>2025</v>
      </c>
      <c r="E3" s="89" t="s">
        <v>308</v>
      </c>
      <c r="F3" s="89">
        <v>2024</v>
      </c>
      <c r="G3" s="89">
        <v>2025</v>
      </c>
      <c r="H3" s="89" t="s">
        <v>308</v>
      </c>
    </row>
    <row r="4" spans="2:8" x14ac:dyDescent="0.3">
      <c r="B4" s="92" t="s">
        <v>309</v>
      </c>
      <c r="C4" s="84">
        <f>'IA UK Timeseries'!G37</f>
        <v>10424.33</v>
      </c>
      <c r="D4" s="84">
        <f>'IA UK Timeseries'!G38</f>
        <v>9633.4500000000007</v>
      </c>
      <c r="E4" s="88" t="str">
        <f>CONCATENATE(ROUND(100*((D4-C4)/C4),0),"% (",IF(D4-C4&lt;0,"-",""),"£",ROUND(ABS(D4-C4),0),"m)")</f>
        <v>-8% (-£791m)</v>
      </c>
      <c r="F4" s="93">
        <f>'IA UK Timeseries'!D37</f>
        <v>14082.17</v>
      </c>
      <c r="G4" s="93">
        <f>'IA UK Timeseries'!D38</f>
        <v>13036.37</v>
      </c>
      <c r="H4" s="88" t="str">
        <f>CONCATENATE(ROUND(100*((G4-F4)/F4),0),"% (",IF(G4-F4&lt;0,"-",""),"£",ROUND(ABS(G4-F4),0),"m)")</f>
        <v>-7% (-£1046m)</v>
      </c>
    </row>
    <row r="5" spans="2:8" x14ac:dyDescent="0.3">
      <c r="B5" s="92" t="s">
        <v>310</v>
      </c>
      <c r="C5" s="84">
        <f>'IA UK Timeseries'!H37</f>
        <v>10809.785325123245</v>
      </c>
      <c r="D5" s="84">
        <f>'IA UK Timeseries'!H38</f>
        <v>9633.4500000000007</v>
      </c>
      <c r="E5" s="88" t="str">
        <f>CONCATENATE(ROUND(100*((D5-C5)/C5),0),"% (",IF(D5-C5&lt;0,"-",""),"£",ROUND(ABS(D5-C5),0),"m)")</f>
        <v>-11% (-£1176m)</v>
      </c>
      <c r="F5" s="93">
        <f>'IA UK Timeseries'!E37</f>
        <v>14602.879476368342</v>
      </c>
      <c r="G5" s="93">
        <f>'IA UK Timeseries'!E38</f>
        <v>13036.37</v>
      </c>
      <c r="H5" s="88" t="str">
        <f>CONCATENATE(ROUND(100*((G5-F5)/F5),0),"% (",IF(G5-F5&lt;0,"-",""),"£",ROUND(ABS(G5-F5),0),"m)")</f>
        <v>-11% (-£1567m)</v>
      </c>
    </row>
    <row r="6" spans="2:8" x14ac:dyDescent="0.3">
      <c r="B6" s="100" t="s">
        <v>323</v>
      </c>
      <c r="C6" s="85">
        <f>'IA UK Timeseries'!I37</f>
        <v>3.6889079352182596E-3</v>
      </c>
      <c r="D6" s="87">
        <f>'IA UK Timeseries'!I38</f>
        <v>3.1887891475675407E-3</v>
      </c>
      <c r="E6" s="87" t="str">
        <f>CONCATENATE(100*ROUND(D6-C6,4)," pp")</f>
        <v>-0.05 pp</v>
      </c>
      <c r="F6" s="94">
        <f>'IA UK Timeseries'!F37</f>
        <v>4.9833254183331219E-3</v>
      </c>
      <c r="G6" s="95">
        <f>'IA UK Timeseries'!F38</f>
        <v>4.315197066437783E-3</v>
      </c>
      <c r="H6" s="87" t="str">
        <f>CONCATENATE(100*ROUND(G6-F6,4)," pp")</f>
        <v>-0.07 pp</v>
      </c>
    </row>
    <row r="7" spans="2:8" x14ac:dyDescent="0.3">
      <c r="B7" s="100" t="s">
        <v>322</v>
      </c>
      <c r="C7" s="86">
        <f>'IA UK Timeseries'!J37</f>
        <v>0.74025025972559622</v>
      </c>
      <c r="D7" s="86">
        <f>'IA UK Timeseries'!J38</f>
        <v>0.73896721249857134</v>
      </c>
      <c r="E7" s="87" t="str">
        <f>CONCATENATE(100*ROUND(D7-C7,2)," pp")</f>
        <v>0 pp</v>
      </c>
      <c r="F7" s="88" t="s">
        <v>311</v>
      </c>
      <c r="G7" s="88" t="s">
        <v>311</v>
      </c>
      <c r="H7" s="88" t="s">
        <v>311</v>
      </c>
    </row>
  </sheetData>
  <mergeCells count="2">
    <mergeCell ref="C2:E2"/>
    <mergeCell ref="F2:H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1180B-2E90-4162-8126-8A2365A412FA}">
  <sheetPr>
    <tabColor theme="7" tint="0.79998168889431442"/>
  </sheetPr>
  <dimension ref="A1:B37"/>
  <sheetViews>
    <sheetView workbookViewId="0"/>
  </sheetViews>
  <sheetFormatPr defaultRowHeight="14.4" x14ac:dyDescent="0.3"/>
  <sheetData>
    <row r="1" spans="1:2" x14ac:dyDescent="0.3">
      <c r="A1" s="83" t="s">
        <v>61</v>
      </c>
      <c r="B1" s="83" t="s">
        <v>304</v>
      </c>
    </row>
    <row r="2" spans="1:2" x14ac:dyDescent="0.3">
      <c r="A2" s="1" cm="1">
        <f t="array" ref="A2:B37">_xlfn.CHOOSECOLS('IA UK Timeseries'!A$3:R$38,1,9)</f>
        <v>1990</v>
      </c>
      <c r="B2" s="63">
        <v>2.5844301871914442E-3</v>
      </c>
    </row>
    <row r="3" spans="1:2" x14ac:dyDescent="0.3">
      <c r="A3" s="1">
        <v>1991</v>
      </c>
      <c r="B3" s="63">
        <v>3.0362900042766603E-3</v>
      </c>
    </row>
    <row r="4" spans="1:2" x14ac:dyDescent="0.3">
      <c r="A4" s="1">
        <v>1992</v>
      </c>
      <c r="B4" s="63">
        <v>2.8915318609360344E-3</v>
      </c>
    </row>
    <row r="5" spans="1:2" x14ac:dyDescent="0.3">
      <c r="A5" s="1">
        <v>1993</v>
      </c>
      <c r="B5" s="63">
        <v>2.9533716545320447E-3</v>
      </c>
    </row>
    <row r="6" spans="1:2" x14ac:dyDescent="0.3">
      <c r="A6" s="1">
        <v>1994</v>
      </c>
      <c r="B6" s="63">
        <v>2.8993602903155348E-3</v>
      </c>
    </row>
    <row r="7" spans="1:2" x14ac:dyDescent="0.3">
      <c r="A7" s="1">
        <v>1995</v>
      </c>
      <c r="B7" s="63">
        <v>2.6519312323163313E-3</v>
      </c>
    </row>
    <row r="8" spans="1:2" x14ac:dyDescent="0.3">
      <c r="A8" s="1">
        <v>1996</v>
      </c>
      <c r="B8" s="63">
        <v>2.5665408636564311E-3</v>
      </c>
    </row>
    <row r="9" spans="1:2" x14ac:dyDescent="0.3">
      <c r="A9" s="1">
        <v>1997</v>
      </c>
      <c r="B9" s="63">
        <v>2.2924227964842936E-3</v>
      </c>
    </row>
    <row r="10" spans="1:2" x14ac:dyDescent="0.3">
      <c r="A10" s="1">
        <v>1998</v>
      </c>
      <c r="B10" s="63">
        <v>2.5025532415578304E-3</v>
      </c>
    </row>
    <row r="11" spans="1:2" x14ac:dyDescent="0.3">
      <c r="A11" s="1">
        <v>1999</v>
      </c>
      <c r="B11" s="63">
        <v>2.115922893522494E-3</v>
      </c>
    </row>
    <row r="12" spans="1:2" x14ac:dyDescent="0.3">
      <c r="A12" s="1">
        <v>2000</v>
      </c>
      <c r="B12" s="63">
        <v>2.905349855752702E-3</v>
      </c>
    </row>
    <row r="13" spans="1:2" x14ac:dyDescent="0.3">
      <c r="A13" s="1">
        <v>2001</v>
      </c>
      <c r="B13" s="63">
        <v>2.7366895760588465E-3</v>
      </c>
    </row>
    <row r="14" spans="1:2" x14ac:dyDescent="0.3">
      <c r="A14" s="1">
        <v>2002</v>
      </c>
      <c r="B14" s="63">
        <v>2.5370382564035027E-3</v>
      </c>
    </row>
    <row r="15" spans="1:2" x14ac:dyDescent="0.3">
      <c r="A15" s="1">
        <v>2003</v>
      </c>
      <c r="B15" s="63">
        <v>3.1113346519665249E-3</v>
      </c>
    </row>
    <row r="16" spans="1:2" x14ac:dyDescent="0.3">
      <c r="A16" s="1">
        <v>2004</v>
      </c>
      <c r="B16" s="63">
        <v>3.0209225776346598E-3</v>
      </c>
    </row>
    <row r="17" spans="1:2" x14ac:dyDescent="0.3">
      <c r="A17" s="1">
        <v>2005</v>
      </c>
      <c r="B17" s="63">
        <v>2.9906402640158718E-3</v>
      </c>
    </row>
    <row r="18" spans="1:2" x14ac:dyDescent="0.3">
      <c r="A18" s="1">
        <v>2006</v>
      </c>
      <c r="B18" s="63">
        <v>3.4985223500253611E-3</v>
      </c>
    </row>
    <row r="19" spans="1:2" x14ac:dyDescent="0.3">
      <c r="A19" s="1">
        <v>2007</v>
      </c>
      <c r="B19" s="63">
        <v>3.3312552321041731E-3</v>
      </c>
    </row>
    <row r="20" spans="1:2" x14ac:dyDescent="0.3">
      <c r="A20" s="1">
        <v>2008</v>
      </c>
      <c r="B20" s="63">
        <v>3.9248531351481651E-3</v>
      </c>
    </row>
    <row r="21" spans="1:2" x14ac:dyDescent="0.3">
      <c r="A21" s="1">
        <v>2009</v>
      </c>
      <c r="B21" s="63">
        <v>4.8725561014548151E-3</v>
      </c>
    </row>
    <row r="22" spans="1:2" x14ac:dyDescent="0.3">
      <c r="A22" s="1">
        <v>2010</v>
      </c>
      <c r="B22" s="63">
        <v>5.4766150373229882E-3</v>
      </c>
    </row>
    <row r="23" spans="1:2" x14ac:dyDescent="0.3">
      <c r="A23" s="1">
        <v>2011</v>
      </c>
      <c r="B23" s="63">
        <v>5.3461597883204676E-3</v>
      </c>
    </row>
    <row r="24" spans="1:2" x14ac:dyDescent="0.3">
      <c r="A24" s="1">
        <v>2012</v>
      </c>
      <c r="B24" s="63">
        <v>5.3277596636589963E-3</v>
      </c>
    </row>
    <row r="25" spans="1:2" x14ac:dyDescent="0.3">
      <c r="A25" s="1">
        <v>2013</v>
      </c>
      <c r="B25" s="63">
        <v>6.8447299637578963E-3</v>
      </c>
    </row>
    <row r="26" spans="1:2" x14ac:dyDescent="0.3">
      <c r="A26" s="1">
        <v>2014</v>
      </c>
      <c r="B26" s="63">
        <v>6.7563807661051491E-3</v>
      </c>
    </row>
    <row r="27" spans="1:2" x14ac:dyDescent="0.3">
      <c r="A27" s="1">
        <v>2015</v>
      </c>
      <c r="B27" s="63">
        <v>6.6184149661719614E-3</v>
      </c>
    </row>
    <row r="28" spans="1:2" x14ac:dyDescent="0.3">
      <c r="A28" s="1">
        <v>2016</v>
      </c>
      <c r="B28" s="63">
        <v>6.4784579799976429E-3</v>
      </c>
    </row>
    <row r="29" spans="1:2" x14ac:dyDescent="0.3">
      <c r="A29" s="1">
        <v>2017</v>
      </c>
      <c r="B29" s="63">
        <v>6.4752887396267982E-3</v>
      </c>
    </row>
    <row r="30" spans="1:2" x14ac:dyDescent="0.3">
      <c r="A30" s="1">
        <v>2018</v>
      </c>
      <c r="B30" s="63">
        <v>6.4155070552261656E-3</v>
      </c>
    </row>
    <row r="31" spans="1:2" x14ac:dyDescent="0.3">
      <c r="A31" s="1">
        <v>2019</v>
      </c>
      <c r="B31" s="63">
        <v>6.410601100766372E-3</v>
      </c>
    </row>
    <row r="32" spans="1:2" x14ac:dyDescent="0.3">
      <c r="A32" s="1">
        <v>2020</v>
      </c>
      <c r="B32" s="63">
        <v>6.170101452350185E-3</v>
      </c>
    </row>
    <row r="33" spans="1:2" x14ac:dyDescent="0.3">
      <c r="A33" s="1">
        <v>2021</v>
      </c>
      <c r="B33" s="63">
        <v>4.2098662059813791E-3</v>
      </c>
    </row>
    <row r="34" spans="1:2" x14ac:dyDescent="0.3">
      <c r="A34" s="1">
        <v>2022</v>
      </c>
      <c r="B34" s="63">
        <v>3.3266601930820451E-3</v>
      </c>
    </row>
    <row r="35" spans="1:2" x14ac:dyDescent="0.3">
      <c r="A35" s="1">
        <v>2023</v>
      </c>
      <c r="B35" s="63">
        <v>3.8675974740613977E-3</v>
      </c>
    </row>
    <row r="36" spans="1:2" x14ac:dyDescent="0.3">
      <c r="A36" s="1">
        <v>2024</v>
      </c>
      <c r="B36" s="63">
        <v>3.6889079352182596E-3</v>
      </c>
    </row>
    <row r="37" spans="1:2" x14ac:dyDescent="0.3">
      <c r="A37" s="1">
        <v>2025</v>
      </c>
      <c r="B37" s="63">
        <v>3.1887891475675407E-3</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66967-D3AE-4D8E-8DF3-2FFCAE9D6705}">
  <sheetPr>
    <tabColor theme="7" tint="0.79998168889431442"/>
  </sheetPr>
  <dimension ref="A1:C34"/>
  <sheetViews>
    <sheetView zoomScaleNormal="100" workbookViewId="0"/>
  </sheetViews>
  <sheetFormatPr defaultRowHeight="14.4" x14ac:dyDescent="0.3"/>
  <sheetData>
    <row r="1" spans="1:3" x14ac:dyDescent="0.3">
      <c r="A1" s="83" t="s">
        <v>232</v>
      </c>
      <c r="B1" s="83" t="s">
        <v>302</v>
      </c>
      <c r="C1" s="83" t="s">
        <v>303</v>
      </c>
    </row>
    <row r="2" spans="1:3" x14ac:dyDescent="0.3">
      <c r="A2" s="1" t="str" cm="1">
        <f t="array" ref="A2:C34">_xlfn._xlws.SORT(_xlfn.CHOOSECOLS('IA DAC Cross-section'!$A$4:$AG$36,1,8,24),2,-1)</f>
        <v>Luxembourg</v>
      </c>
      <c r="B2" s="63">
        <v>9.3618356112050941E-3</v>
      </c>
      <c r="C2" s="63">
        <v>9.3667559870979373E-3</v>
      </c>
    </row>
    <row r="3" spans="1:3" x14ac:dyDescent="0.3">
      <c r="A3" s="1" t="str">
        <v>Norway</v>
      </c>
      <c r="B3" s="63">
        <v>9.2832296177503635E-3</v>
      </c>
      <c r="C3" s="63">
        <v>9.0051004305627541E-3</v>
      </c>
    </row>
    <row r="4" spans="1:3" x14ac:dyDescent="0.3">
      <c r="A4" s="1" t="str">
        <v>Sweden</v>
      </c>
      <c r="B4" s="63">
        <v>7.8276815661549211E-3</v>
      </c>
      <c r="C4" s="63">
        <v>7.3285282707374992E-3</v>
      </c>
    </row>
    <row r="5" spans="1:3" x14ac:dyDescent="0.3">
      <c r="A5" s="1" t="str">
        <v>Denmark</v>
      </c>
      <c r="B5" s="63">
        <v>6.365978269194739E-3</v>
      </c>
      <c r="C5" s="63">
        <v>6.2972125144970968E-3</v>
      </c>
    </row>
    <row r="6" spans="1:3" x14ac:dyDescent="0.3">
      <c r="A6" s="1" t="str">
        <v>Netherlands</v>
      </c>
      <c r="B6" s="63">
        <v>4.6204501915528187E-3</v>
      </c>
      <c r="C6" s="63">
        <v>4.6985017736281181E-3</v>
      </c>
    </row>
    <row r="7" spans="1:3" x14ac:dyDescent="0.3">
      <c r="A7" s="1" t="str">
        <v>Germany</v>
      </c>
      <c r="B7" s="63">
        <v>4.0017366349833867E-3</v>
      </c>
      <c r="C7" s="63">
        <v>4.7434672806623071E-3</v>
      </c>
    </row>
    <row r="8" spans="1:3" x14ac:dyDescent="0.3">
      <c r="A8" s="1" t="str">
        <v>Finland</v>
      </c>
      <c r="B8" s="63">
        <v>3.5475304896814305E-3</v>
      </c>
      <c r="C8" s="63">
        <v>3.5935298217360584E-3</v>
      </c>
    </row>
    <row r="9" spans="1:3" x14ac:dyDescent="0.3">
      <c r="A9" s="1" t="str">
        <v>Switzerland</v>
      </c>
      <c r="B9" s="63">
        <v>3.286963317264103E-3</v>
      </c>
      <c r="C9" s="63">
        <v>3.4111150617918999E-3</v>
      </c>
    </row>
    <row r="10" spans="1:3" x14ac:dyDescent="0.3">
      <c r="A10" s="1" t="str">
        <v>France</v>
      </c>
      <c r="B10" s="63">
        <v>3.2802702194269649E-3</v>
      </c>
      <c r="C10" s="63">
        <v>3.7650068942952568E-3</v>
      </c>
    </row>
    <row r="11" spans="1:3" x14ac:dyDescent="0.3">
      <c r="A11" s="1" t="str">
        <v>Belgium</v>
      </c>
      <c r="B11" s="63">
        <v>3.220853060311345E-3</v>
      </c>
      <c r="C11" s="63">
        <v>3.9530121065277845E-3</v>
      </c>
    </row>
    <row r="12" spans="1:3" x14ac:dyDescent="0.3">
      <c r="A12" s="1" t="str">
        <v>Japan</v>
      </c>
      <c r="B12" s="63">
        <v>3.2025581375671091E-3</v>
      </c>
      <c r="C12" s="63">
        <v>3.5378969583501657E-3</v>
      </c>
    </row>
    <row r="13" spans="1:3" x14ac:dyDescent="0.3">
      <c r="A13" s="1" t="str">
        <v>United Kingdom</v>
      </c>
      <c r="B13" s="63">
        <v>3.189979393188816E-3</v>
      </c>
      <c r="C13" s="63">
        <v>3.6891839721995812E-3</v>
      </c>
    </row>
    <row r="14" spans="1:3" x14ac:dyDescent="0.3">
      <c r="A14" s="1" t="str">
        <v>Ireland</v>
      </c>
      <c r="B14" s="63">
        <v>2.88728953454268E-3</v>
      </c>
      <c r="C14" s="63">
        <v>3.0793000619472456E-3</v>
      </c>
    </row>
    <row r="15" spans="1:3" x14ac:dyDescent="0.3">
      <c r="A15" s="1" t="str">
        <v>Iceland</v>
      </c>
      <c r="B15" s="63">
        <v>2.7187570563855282E-3</v>
      </c>
      <c r="C15" s="63">
        <v>2.5486563019113872E-3</v>
      </c>
    </row>
    <row r="16" spans="1:3" x14ac:dyDescent="0.3">
      <c r="A16" s="1" t="str">
        <v>Austria</v>
      </c>
      <c r="B16" s="63">
        <v>2.5316019973706414E-3</v>
      </c>
      <c r="C16" s="63">
        <v>2.7198459265783668E-3</v>
      </c>
    </row>
    <row r="17" spans="1:3" x14ac:dyDescent="0.3">
      <c r="A17" s="1" t="str">
        <v>New Zealand</v>
      </c>
      <c r="B17" s="63">
        <v>2.2977381201014896E-3</v>
      </c>
      <c r="C17" s="63">
        <v>2.717237049408992E-3</v>
      </c>
    </row>
    <row r="18" spans="1:3" x14ac:dyDescent="0.3">
      <c r="A18" s="1" t="str">
        <v>Italy</v>
      </c>
      <c r="B18" s="63">
        <v>2.2730797128269592E-3</v>
      </c>
      <c r="C18" s="63">
        <v>2.0462748870991843E-3</v>
      </c>
    </row>
    <row r="19" spans="1:3" x14ac:dyDescent="0.3">
      <c r="A19" s="1" t="str">
        <v>Canada</v>
      </c>
      <c r="B19" s="63">
        <v>2.2649324010284291E-3</v>
      </c>
      <c r="C19" s="63">
        <v>2.4002795994828093E-3</v>
      </c>
    </row>
    <row r="20" spans="1:3" x14ac:dyDescent="0.3">
      <c r="A20" s="1" t="str">
        <v>Spain</v>
      </c>
      <c r="B20" s="63">
        <v>2.2459051011349813E-3</v>
      </c>
      <c r="C20" s="63">
        <v>2.1867053188699922E-3</v>
      </c>
    </row>
    <row r="21" spans="1:3" x14ac:dyDescent="0.3">
      <c r="A21" s="1" t="str">
        <v>Korea</v>
      </c>
      <c r="B21" s="63">
        <v>1.9069247871415168E-3</v>
      </c>
      <c r="C21" s="63">
        <v>1.995711674632313E-3</v>
      </c>
    </row>
    <row r="22" spans="1:3" x14ac:dyDescent="0.3">
      <c r="A22" s="1" t="str">
        <v>Lithuania</v>
      </c>
      <c r="B22" s="63">
        <v>1.8211544090559644E-3</v>
      </c>
      <c r="C22" s="63">
        <v>2.1148643489437837E-3</v>
      </c>
    </row>
    <row r="23" spans="1:3" x14ac:dyDescent="0.3">
      <c r="A23" s="1" t="str">
        <v>Slovenia</v>
      </c>
      <c r="B23" s="63">
        <v>1.7721523471561304E-3</v>
      </c>
      <c r="C23" s="63">
        <v>1.8965603475527295E-3</v>
      </c>
    </row>
    <row r="24" spans="1:3" x14ac:dyDescent="0.3">
      <c r="A24" s="1" t="str">
        <v>Australia</v>
      </c>
      <c r="B24" s="63">
        <v>1.6920979417048999E-3</v>
      </c>
      <c r="C24" s="63">
        <v>1.7668513531909121E-3</v>
      </c>
    </row>
    <row r="25" spans="1:3" x14ac:dyDescent="0.3">
      <c r="A25" s="1" t="str">
        <v>Estonia</v>
      </c>
      <c r="B25" s="63">
        <v>1.6903943626720463E-3</v>
      </c>
      <c r="C25" s="63">
        <v>1.7485137987906744E-3</v>
      </c>
    </row>
    <row r="26" spans="1:3" x14ac:dyDescent="0.3">
      <c r="A26" s="1" t="str">
        <v>Portugal</v>
      </c>
      <c r="B26" s="63">
        <v>1.6251950123179065E-3</v>
      </c>
      <c r="C26" s="63">
        <v>1.9491930341499159E-3</v>
      </c>
    </row>
    <row r="27" spans="1:3" x14ac:dyDescent="0.3">
      <c r="A27" s="1" t="str">
        <v>Latvia</v>
      </c>
      <c r="B27" s="63">
        <v>1.3096066358944435E-3</v>
      </c>
      <c r="C27" s="63">
        <v>1.8163872989984452E-3</v>
      </c>
    </row>
    <row r="28" spans="1:3" x14ac:dyDescent="0.3">
      <c r="A28" s="1" t="str">
        <v>Slovak Republic</v>
      </c>
      <c r="B28" s="63">
        <v>1.2841420323968849E-3</v>
      </c>
      <c r="C28" s="63">
        <v>1.3329412015653712E-3</v>
      </c>
    </row>
    <row r="29" spans="1:3" x14ac:dyDescent="0.3">
      <c r="A29" s="1" t="str">
        <v>Poland</v>
      </c>
      <c r="B29" s="63">
        <v>1.2385552973086891E-3</v>
      </c>
      <c r="C29" s="63">
        <v>1.4625509012870274E-3</v>
      </c>
    </row>
    <row r="30" spans="1:3" x14ac:dyDescent="0.3">
      <c r="A30" s="1" t="str">
        <v>Romania</v>
      </c>
      <c r="B30" s="63">
        <v>1.1561026335785553E-3</v>
      </c>
      <c r="C30" s="63">
        <v>1.2326340847922314E-3</v>
      </c>
    </row>
    <row r="31" spans="1:3" x14ac:dyDescent="0.3">
      <c r="A31" s="1" t="str">
        <v>Czechia</v>
      </c>
      <c r="B31" s="63">
        <v>1.138597482239086E-3</v>
      </c>
      <c r="C31" s="63">
        <v>1.1398284474006537E-3</v>
      </c>
    </row>
    <row r="32" spans="1:3" x14ac:dyDescent="0.3">
      <c r="A32" s="1" t="str">
        <v>Greece</v>
      </c>
      <c r="B32" s="63">
        <v>1.1030824472073593E-3</v>
      </c>
      <c r="C32" s="63">
        <v>1.2967543343239379E-3</v>
      </c>
    </row>
    <row r="33" spans="1:3" x14ac:dyDescent="0.3">
      <c r="A33" s="1" t="str">
        <v>Hungary</v>
      </c>
      <c r="B33" s="63">
        <v>9.1956537732368457E-4</v>
      </c>
      <c r="C33" s="63">
        <v>4.1629504585893163E-4</v>
      </c>
    </row>
    <row r="34" spans="1:3" x14ac:dyDescent="0.3">
      <c r="A34" s="1" t="str">
        <v>United States</v>
      </c>
      <c r="B34" s="63">
        <v>6.5954251761420827E-4</v>
      </c>
      <c r="C34" s="63">
        <v>1.7979249010497142E-3</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E936C-B6EE-44A0-A34C-1A644AEE3603}">
  <sheetPr>
    <tabColor theme="8" tint="0.79998168889431442"/>
  </sheetPr>
  <dimension ref="A1:R38"/>
  <sheetViews>
    <sheetView zoomScaleNormal="100" workbookViewId="0"/>
  </sheetViews>
  <sheetFormatPr defaultRowHeight="14.4" x14ac:dyDescent="0.3"/>
  <cols>
    <col min="1" max="18" width="11.77734375" customWidth="1"/>
  </cols>
  <sheetData>
    <row r="1" spans="1:18" x14ac:dyDescent="0.3">
      <c r="D1" s="104" t="s">
        <v>58</v>
      </c>
      <c r="E1" s="104"/>
      <c r="F1" s="104"/>
      <c r="G1" s="104" t="s">
        <v>59</v>
      </c>
      <c r="H1" s="104"/>
      <c r="I1" s="104"/>
      <c r="J1" s="104"/>
      <c r="K1" s="105" t="s">
        <v>60</v>
      </c>
      <c r="L1" s="106"/>
      <c r="M1" s="106"/>
      <c r="N1" s="106"/>
      <c r="O1" s="106"/>
      <c r="P1" s="106"/>
      <c r="Q1" s="106"/>
      <c r="R1" s="106"/>
    </row>
    <row r="2" spans="1:18" ht="72" x14ac:dyDescent="0.3">
      <c r="A2" s="101" t="s">
        <v>61</v>
      </c>
      <c r="B2" s="101" t="s">
        <v>62</v>
      </c>
      <c r="C2" s="101" t="s">
        <v>63</v>
      </c>
      <c r="D2" s="101" t="s">
        <v>64</v>
      </c>
      <c r="E2" s="101" t="s">
        <v>65</v>
      </c>
      <c r="F2" s="101" t="s">
        <v>66</v>
      </c>
      <c r="G2" s="101" t="s">
        <v>67</v>
      </c>
      <c r="H2" s="101" t="s">
        <v>68</v>
      </c>
      <c r="I2" s="101" t="s">
        <v>69</v>
      </c>
      <c r="J2" s="102" t="s">
        <v>321</v>
      </c>
      <c r="K2" s="101" t="s">
        <v>71</v>
      </c>
      <c r="L2" s="101" t="s">
        <v>72</v>
      </c>
      <c r="M2" s="101" t="s">
        <v>73</v>
      </c>
      <c r="N2" s="101" t="s">
        <v>74</v>
      </c>
      <c r="O2" s="102" t="s">
        <v>298</v>
      </c>
      <c r="P2" s="102" t="s">
        <v>299</v>
      </c>
      <c r="Q2" s="102" t="s">
        <v>300</v>
      </c>
      <c r="R2" s="102" t="s">
        <v>301</v>
      </c>
    </row>
    <row r="3" spans="1:18" x14ac:dyDescent="0.3">
      <c r="A3" s="1">
        <v>1990</v>
      </c>
      <c r="B3" s="60">
        <f>'HMT March 2026 GDP Deflators'!I43</f>
        <v>41.215000000000003</v>
      </c>
      <c r="C3" s="61" cm="1">
        <f t="array" ref="C3">INDEX('DAC1 Filtered Table 1'!$AY:$AY,MATCH($A3,'DAC1 Filtered Table 1'!$B:$B+0,0))</f>
        <v>542576.07999999996</v>
      </c>
      <c r="D3" s="61" cm="1">
        <f t="array" ref="D3">IF(A3&gt;=2018,INDEX('DAC1 Filtered Table 1'!$AL:$AL,MATCH($A3,'DAC1 Filtered Table 1'!$B:$B+0,0)),INDEX('DAC1 Filtered Table 1'!$AJ:$AJ,MATCH($A3,'DAC1 Filtered Table 1'!$B:$B+0,0)))</f>
        <v>1485.27</v>
      </c>
      <c r="E3" s="62">
        <f>($B$38/B3)*D3</f>
        <v>3603.7122406890694</v>
      </c>
      <c r="F3" s="63">
        <f>D3/C3</f>
        <v>2.7374409870777939E-3</v>
      </c>
      <c r="G3" s="62">
        <f>D3-SUM(K3:N3)</f>
        <v>1402.25</v>
      </c>
      <c r="H3" s="62">
        <f>($B$38/$B3)*G3</f>
        <v>3402.2807230377289</v>
      </c>
      <c r="I3" s="63">
        <f>G3/C3</f>
        <v>2.5844301871914442E-3</v>
      </c>
      <c r="J3" s="64">
        <f>G3/D3</f>
        <v>0.94410443892356277</v>
      </c>
      <c r="K3" s="61" cm="1">
        <f t="array" ref="K3">IF(AND(A3&gt;=2018,A3&lt;2025),INDEX('DAC1 Filtered Table 1'!$AU:$AU,MATCH($A3,'DAC1 Filtered Table 1'!$B:$B+0,0)),INDEX('DAC1 Filtered Table 1'!$AS:$AS,MATCH($A3,'DAC1 Filtered Table 1'!$B:$B+0,0)))</f>
        <v>55.7</v>
      </c>
      <c r="L3" s="61" t="str" cm="1">
        <f t="array" ref="L3">IF(AND(B3&gt;=2018,B3&lt;2025),INDEX('DAC1 Filtered Table 1'!$AX:$AX,MATCH($A3,'DAC1 Filtered Table 1'!$B:$B+0,0)),INDEX('DAC1 Filtered Table 1'!$AV:$AV,MATCH($A3,'DAC1 Filtered Table 1'!$B:$B+0,0)))</f>
        <v/>
      </c>
      <c r="M3" s="61" t="str" cm="1">
        <f t="array" ref="M3">IF(AND(C3&gt;=2018,C3&lt;2025),INDEX('DAC1 Filtered Table 1'!$AO:$AO,MATCH($A3,'DAC1 Filtered Table 1'!$B:$B+0,0)),INDEX('DAC1 Filtered Table 1'!$AM:$AM,MATCH($A3,'DAC1 Filtered Table 1'!$B:$B+0,0)))</f>
        <v/>
      </c>
      <c r="N3" s="61" cm="1">
        <f t="array" ref="N3">IF(AND(D3&gt;=2018,D3&lt;2025),INDEX('DAC1 Filtered Table 1'!$AR:$AR,MATCH($A3,'DAC1 Filtered Table 1'!$B:$B+0,0)),INDEX('DAC1 Filtered Table 1'!$AP:$AP,MATCH($A3,'DAC1 Filtered Table 1'!$B:$B+0,0)))</f>
        <v>27.32</v>
      </c>
      <c r="O3" s="62">
        <f>IFERROR(($B$38/$B3)*K3,"")</f>
        <v>135.14497149096204</v>
      </c>
      <c r="P3" s="62" t="str">
        <f t="shared" ref="P3:R3" si="0">IFERROR(($B$38/$B3)*L3,"")</f>
        <v/>
      </c>
      <c r="Q3" s="62" t="str">
        <f t="shared" si="0"/>
        <v/>
      </c>
      <c r="R3" s="62">
        <f t="shared" si="0"/>
        <v>66.286546160378506</v>
      </c>
    </row>
    <row r="4" spans="1:18" x14ac:dyDescent="0.3">
      <c r="A4" s="1">
        <v>1991</v>
      </c>
      <c r="B4" s="60">
        <f>'HMT March 2026 GDP Deflators'!I44</f>
        <v>43.978499999999997</v>
      </c>
      <c r="C4" s="61" cm="1">
        <f t="array" ref="C4">INDEX('DAC1 Filtered Table 1'!$AY:$AY,MATCH($A4,'DAC1 Filtered Table 1'!$B:$B+0,0))</f>
        <v>568410.79</v>
      </c>
      <c r="D4" s="61" cm="1">
        <f t="array" ref="D4">IF(A4&gt;=2018,INDEX('DAC1 Filtered Table 1'!$AL:$AL,MATCH($A4,'DAC1 Filtered Table 1'!$B:$B+0,0)),INDEX('DAC1 Filtered Table 1'!$AJ:$AJ,MATCH($A4,'DAC1 Filtered Table 1'!$B:$B+0,0)))</f>
        <v>1814.56</v>
      </c>
      <c r="E4" s="62">
        <f t="shared" ref="E4:E38" si="1">($B$38/B4)*D4</f>
        <v>4126.0161215139215</v>
      </c>
      <c r="F4" s="63">
        <f t="shared" ref="F4:F37" si="2">D4/C4</f>
        <v>3.1923391179819087E-3</v>
      </c>
      <c r="G4" s="62">
        <f t="shared" ref="G4:G38" si="3">D4-SUM(K4:N4)</f>
        <v>1725.86</v>
      </c>
      <c r="H4" s="62">
        <f t="shared" ref="H4:H38" si="4">($B$38/$B4)*G4</f>
        <v>3924.3266596177677</v>
      </c>
      <c r="I4" s="63">
        <f t="shared" ref="I4:I38" si="5">G4/C4</f>
        <v>3.0362900042766603E-3</v>
      </c>
      <c r="J4" s="64">
        <f t="shared" ref="J4:J38" si="6">G4/D4</f>
        <v>0.95111762631161267</v>
      </c>
      <c r="K4" s="61" cm="1">
        <f t="array" ref="K4">IF(AND(A4&gt;=2018,A4&lt;2025),INDEX('DAC1 Filtered Table 1'!$AU:$AU,MATCH($A4,'DAC1 Filtered Table 1'!$B:$B+0,0)),INDEX('DAC1 Filtered Table 1'!$AS:$AS,MATCH($A4,'DAC1 Filtered Table 1'!$B:$B+0,0)))</f>
        <v>57.4</v>
      </c>
      <c r="L4" s="61" t="str" cm="1">
        <f t="array" ref="L4">IF(AND(B4&gt;=2018,B4&lt;2025),INDEX('DAC1 Filtered Table 1'!$AX:$AX,MATCH($A4,'DAC1 Filtered Table 1'!$B:$B+0,0)),INDEX('DAC1 Filtered Table 1'!$AV:$AV,MATCH($A4,'DAC1 Filtered Table 1'!$B:$B+0,0)))</f>
        <v/>
      </c>
      <c r="M4" s="61" t="str" cm="1">
        <f t="array" ref="M4">IF(AND(C4&gt;=2018,C4&lt;2025),INDEX('DAC1 Filtered Table 1'!$AO:$AO,MATCH($A4,'DAC1 Filtered Table 1'!$B:$B+0,0)),INDEX('DAC1 Filtered Table 1'!$AM:$AM,MATCH($A4,'DAC1 Filtered Table 1'!$B:$B+0,0)))</f>
        <v/>
      </c>
      <c r="N4" s="61" cm="1">
        <f t="array" ref="N4">IF(AND(D4&gt;=2018,D4&lt;2025),INDEX('DAC1 Filtered Table 1'!$AR:$AR,MATCH($A4,'DAC1 Filtered Table 1'!$B:$B+0,0)),INDEX('DAC1 Filtered Table 1'!$AP:$AP,MATCH($A4,'DAC1 Filtered Table 1'!$B:$B+0,0)))</f>
        <v>31.3</v>
      </c>
      <c r="O4" s="62">
        <f t="shared" ref="O4:O38" si="7">IFERROR(($B$38/$B4)*K4,"")</f>
        <v>130.51832145252794</v>
      </c>
      <c r="P4" s="62" t="str">
        <f t="shared" ref="P4:P38" si="8">IFERROR(($B$38/$B4)*L4,"")</f>
        <v/>
      </c>
      <c r="Q4" s="62" t="str">
        <f t="shared" ref="Q4:Q38" si="9">IFERROR(($B$38/$B4)*M4,"")</f>
        <v/>
      </c>
      <c r="R4" s="62">
        <f t="shared" ref="R4:R38" si="10">IFERROR(($B$38/$B4)*N4,"")</f>
        <v>71.171140443625873</v>
      </c>
    </row>
    <row r="5" spans="1:18" x14ac:dyDescent="0.3">
      <c r="A5" s="1">
        <v>1992</v>
      </c>
      <c r="B5" s="60">
        <f>'HMT March 2026 GDP Deflators'!I45</f>
        <v>45.414200000000001</v>
      </c>
      <c r="C5" s="61" cm="1">
        <f t="array" ref="C5">INDEX('DAC1 Filtered Table 1'!$AY:$AY,MATCH($A5,'DAC1 Filtered Table 1'!$B:$B+0,0))</f>
        <v>592672.01</v>
      </c>
      <c r="D5" s="61" cm="1">
        <f t="array" ref="D5">IF(A5&gt;=2018,INDEX('DAC1 Filtered Table 1'!$AL:$AL,MATCH($A5,'DAC1 Filtered Table 1'!$B:$B+0,0)),INDEX('DAC1 Filtered Table 1'!$AJ:$AJ,MATCH($A5,'DAC1 Filtered Table 1'!$B:$B+0,0)))</f>
        <v>1847.59</v>
      </c>
      <c r="E5" s="62">
        <f t="shared" si="1"/>
        <v>4068.3090310960001</v>
      </c>
      <c r="F5" s="63">
        <f t="shared" si="2"/>
        <v>3.1173903420881979E-3</v>
      </c>
      <c r="G5" s="62">
        <f t="shared" si="3"/>
        <v>1713.73</v>
      </c>
      <c r="H5" s="62">
        <f t="shared" si="4"/>
        <v>3773.5554077799452</v>
      </c>
      <c r="I5" s="63">
        <f t="shared" si="5"/>
        <v>2.8915318609360344E-3</v>
      </c>
      <c r="J5" s="64">
        <f t="shared" si="6"/>
        <v>0.92754886094858713</v>
      </c>
      <c r="K5" s="61" cm="1">
        <f t="array" ref="K5">IF(AND(A5&gt;=2018,A5&lt;2025),INDEX('DAC1 Filtered Table 1'!$AU:$AU,MATCH($A5,'DAC1 Filtered Table 1'!$B:$B+0,0)),INDEX('DAC1 Filtered Table 1'!$AS:$AS,MATCH($A5,'DAC1 Filtered Table 1'!$B:$B+0,0)))</f>
        <v>62.27</v>
      </c>
      <c r="L5" s="61" t="str" cm="1">
        <f t="array" ref="L5">IF(AND(B5&gt;=2018,B5&lt;2025),INDEX('DAC1 Filtered Table 1'!$AX:$AX,MATCH($A5,'DAC1 Filtered Table 1'!$B:$B+0,0)),INDEX('DAC1 Filtered Table 1'!$AV:$AV,MATCH($A5,'DAC1 Filtered Table 1'!$B:$B+0,0)))</f>
        <v/>
      </c>
      <c r="M5" s="61" t="str" cm="1">
        <f t="array" ref="M5">IF(AND(C5&gt;=2018,C5&lt;2025),INDEX('DAC1 Filtered Table 1'!$AO:$AO,MATCH($A5,'DAC1 Filtered Table 1'!$B:$B+0,0)),INDEX('DAC1 Filtered Table 1'!$AM:$AM,MATCH($A5,'DAC1 Filtered Table 1'!$B:$B+0,0)))</f>
        <v/>
      </c>
      <c r="N5" s="61" cm="1">
        <f t="array" ref="N5">IF(AND(D5&gt;=2018,D5&lt;2025),INDEX('DAC1 Filtered Table 1'!$AR:$AR,MATCH($A5,'DAC1 Filtered Table 1'!$B:$B+0,0)),INDEX('DAC1 Filtered Table 1'!$AP:$AP,MATCH($A5,'DAC1 Filtered Table 1'!$B:$B+0,0)))</f>
        <v>71.59</v>
      </c>
      <c r="O5" s="62">
        <f t="shared" si="7"/>
        <v>137.11570389878057</v>
      </c>
      <c r="P5" s="62" t="str">
        <f t="shared" si="8"/>
        <v/>
      </c>
      <c r="Q5" s="62" t="str">
        <f t="shared" si="9"/>
        <v/>
      </c>
      <c r="R5" s="62">
        <f t="shared" si="10"/>
        <v>157.63791941727476</v>
      </c>
    </row>
    <row r="6" spans="1:18" x14ac:dyDescent="0.3">
      <c r="A6" s="1">
        <v>1993</v>
      </c>
      <c r="B6" s="60">
        <f>'HMT March 2026 GDP Deflators'!I46</f>
        <v>46.7746</v>
      </c>
      <c r="C6" s="61" cm="1">
        <f t="array" ref="C6">INDEX('DAC1 Filtered Table 1'!$AY:$AY,MATCH($A6,'DAC1 Filtered Table 1'!$B:$B+0,0))</f>
        <v>622905.01</v>
      </c>
      <c r="D6" s="61" cm="1">
        <f t="array" ref="D6">IF(A6&gt;=2018,INDEX('DAC1 Filtered Table 1'!$AL:$AL,MATCH($A6,'DAC1 Filtered Table 1'!$B:$B+0,0)),INDEX('DAC1 Filtered Table 1'!$AJ:$AJ,MATCH($A6,'DAC1 Filtered Table 1'!$B:$B+0,0)))</f>
        <v>1944.84</v>
      </c>
      <c r="E6" s="62">
        <f t="shared" si="1"/>
        <v>4157.897662406519</v>
      </c>
      <c r="F6" s="63">
        <f t="shared" si="2"/>
        <v>3.1222095966124915E-3</v>
      </c>
      <c r="G6" s="62">
        <f t="shared" si="3"/>
        <v>1839.6699999999998</v>
      </c>
      <c r="H6" s="62">
        <f t="shared" si="4"/>
        <v>3933.0534093289943</v>
      </c>
      <c r="I6" s="63">
        <f t="shared" si="5"/>
        <v>2.9533716545320447E-3</v>
      </c>
      <c r="J6" s="64">
        <f t="shared" si="6"/>
        <v>0.94592357211904321</v>
      </c>
      <c r="K6" s="61" cm="1">
        <f t="array" ref="K6">IF(AND(A6&gt;=2018,A6&lt;2025),INDEX('DAC1 Filtered Table 1'!$AU:$AU,MATCH($A6,'DAC1 Filtered Table 1'!$B:$B+0,0)),INDEX('DAC1 Filtered Table 1'!$AS:$AS,MATCH($A6,'DAC1 Filtered Table 1'!$B:$B+0,0)))</f>
        <v>71.41</v>
      </c>
      <c r="L6" s="61" t="str" cm="1">
        <f t="array" ref="L6">IF(AND(B6&gt;=2018,B6&lt;2025),INDEX('DAC1 Filtered Table 1'!$AX:$AX,MATCH($A6,'DAC1 Filtered Table 1'!$B:$B+0,0)),INDEX('DAC1 Filtered Table 1'!$AV:$AV,MATCH($A6,'DAC1 Filtered Table 1'!$B:$B+0,0)))</f>
        <v/>
      </c>
      <c r="M6" s="61" t="str" cm="1">
        <f t="array" ref="M6">IF(AND(C6&gt;=2018,C6&lt;2025),INDEX('DAC1 Filtered Table 1'!$AO:$AO,MATCH($A6,'DAC1 Filtered Table 1'!$B:$B+0,0)),INDEX('DAC1 Filtered Table 1'!$AM:$AM,MATCH($A6,'DAC1 Filtered Table 1'!$B:$B+0,0)))</f>
        <v/>
      </c>
      <c r="N6" s="61" cm="1">
        <f t="array" ref="N6">IF(AND(D6&gt;=2018,D6&lt;2025),INDEX('DAC1 Filtered Table 1'!$AR:$AR,MATCH($A6,'DAC1 Filtered Table 1'!$B:$B+0,0)),INDEX('DAC1 Filtered Table 1'!$AP:$AP,MATCH($A6,'DAC1 Filtered Table 1'!$B:$B+0,0)))</f>
        <v>33.76</v>
      </c>
      <c r="O6" s="62">
        <f t="shared" si="7"/>
        <v>152.66832853728303</v>
      </c>
      <c r="P6" s="62" t="str">
        <f t="shared" si="8"/>
        <v/>
      </c>
      <c r="Q6" s="62" t="str">
        <f t="shared" si="9"/>
        <v/>
      </c>
      <c r="R6" s="62">
        <f t="shared" si="10"/>
        <v>72.175924540241923</v>
      </c>
    </row>
    <row r="7" spans="1:18" x14ac:dyDescent="0.3">
      <c r="A7" s="1">
        <v>1994</v>
      </c>
      <c r="B7" s="60">
        <f>'HMT March 2026 GDP Deflators'!I47</f>
        <v>47.638399999999997</v>
      </c>
      <c r="C7" s="61" cm="1">
        <f t="array" ref="C7">INDEX('DAC1 Filtered Table 1'!$AY:$AY,MATCH($A7,'DAC1 Filtered Table 1'!$B:$B+0,0))</f>
        <v>679305.02</v>
      </c>
      <c r="D7" s="61" cm="1">
        <f t="array" ref="D7">IF(A7&gt;=2018,INDEX('DAC1 Filtered Table 1'!$AL:$AL,MATCH($A7,'DAC1 Filtered Table 1'!$B:$B+0,0)),INDEX('DAC1 Filtered Table 1'!$AJ:$AJ,MATCH($A7,'DAC1 Filtered Table 1'!$B:$B+0,0)))</f>
        <v>2088.59</v>
      </c>
      <c r="E7" s="62">
        <f t="shared" si="1"/>
        <v>4384.2572378585346</v>
      </c>
      <c r="F7" s="63">
        <f t="shared" si="2"/>
        <v>3.0745982121551229E-3</v>
      </c>
      <c r="G7" s="62">
        <f t="shared" si="3"/>
        <v>1969.5500000000002</v>
      </c>
      <c r="H7" s="62">
        <f t="shared" si="4"/>
        <v>4134.3747900853105</v>
      </c>
      <c r="I7" s="63">
        <f t="shared" si="5"/>
        <v>2.8993602903155348E-3</v>
      </c>
      <c r="J7" s="64">
        <f t="shared" si="6"/>
        <v>0.94300461076611497</v>
      </c>
      <c r="K7" s="61" cm="1">
        <f t="array" ref="K7">IF(AND(A7&gt;=2018,A7&lt;2025),INDEX('DAC1 Filtered Table 1'!$AU:$AU,MATCH($A7,'DAC1 Filtered Table 1'!$B:$B+0,0)),INDEX('DAC1 Filtered Table 1'!$AS:$AS,MATCH($A7,'DAC1 Filtered Table 1'!$B:$B+0,0)))</f>
        <v>69.7</v>
      </c>
      <c r="L7" s="61" t="str" cm="1">
        <f t="array" ref="L7">IF(AND(B7&gt;=2018,B7&lt;2025),INDEX('DAC1 Filtered Table 1'!$AX:$AX,MATCH($A7,'DAC1 Filtered Table 1'!$B:$B+0,0)),INDEX('DAC1 Filtered Table 1'!$AV:$AV,MATCH($A7,'DAC1 Filtered Table 1'!$B:$B+0,0)))</f>
        <v/>
      </c>
      <c r="M7" s="61" t="str" cm="1">
        <f t="array" ref="M7">IF(AND(C7&gt;=2018,C7&lt;2025),INDEX('DAC1 Filtered Table 1'!$AO:$AO,MATCH($A7,'DAC1 Filtered Table 1'!$B:$B+0,0)),INDEX('DAC1 Filtered Table 1'!$AM:$AM,MATCH($A7,'DAC1 Filtered Table 1'!$B:$B+0,0)))</f>
        <v/>
      </c>
      <c r="N7" s="61" cm="1">
        <f t="array" ref="N7">IF(AND(D7&gt;=2018,D7&lt;2025),INDEX('DAC1 Filtered Table 1'!$AR:$AR,MATCH($A7,'DAC1 Filtered Table 1'!$B:$B+0,0)),INDEX('DAC1 Filtered Table 1'!$AP:$AP,MATCH($A7,'DAC1 Filtered Table 1'!$B:$B+0,0)))</f>
        <v>49.34</v>
      </c>
      <c r="O7" s="62">
        <f t="shared" si="7"/>
        <v>146.31053939678915</v>
      </c>
      <c r="P7" s="62" t="str">
        <f t="shared" si="8"/>
        <v/>
      </c>
      <c r="Q7" s="62" t="str">
        <f t="shared" si="9"/>
        <v/>
      </c>
      <c r="R7" s="62">
        <f t="shared" si="10"/>
        <v>103.57190837643583</v>
      </c>
    </row>
    <row r="8" spans="1:18" x14ac:dyDescent="0.3">
      <c r="A8" s="1">
        <v>1995</v>
      </c>
      <c r="B8" s="60">
        <f>'HMT March 2026 GDP Deflators'!I48</f>
        <v>48.884700000000002</v>
      </c>
      <c r="C8" s="61" cm="1">
        <f t="array" ref="C8">INDEX('DAC1 Filtered Table 1'!$AY:$AY,MATCH($A8,'DAC1 Filtered Table 1'!$B:$B+0,0))</f>
        <v>709697.89</v>
      </c>
      <c r="D8" s="61" cm="1">
        <f t="array" ref="D8">IF(A8&gt;=2018,INDEX('DAC1 Filtered Table 1'!$AL:$AL,MATCH($A8,'DAC1 Filtered Table 1'!$B:$B+0,0)),INDEX('DAC1 Filtered Table 1'!$AJ:$AJ,MATCH($A8,'DAC1 Filtered Table 1'!$B:$B+0,0)))</f>
        <v>2028.92</v>
      </c>
      <c r="E8" s="62">
        <f t="shared" si="1"/>
        <v>4150.4192518313503</v>
      </c>
      <c r="F8" s="63">
        <f t="shared" si="2"/>
        <v>2.85885026373687E-3</v>
      </c>
      <c r="G8" s="62">
        <f t="shared" si="3"/>
        <v>1882.0700000000002</v>
      </c>
      <c r="H8" s="62">
        <f t="shared" si="4"/>
        <v>3850.01851294986</v>
      </c>
      <c r="I8" s="63">
        <f t="shared" si="5"/>
        <v>2.6519312323163313E-3</v>
      </c>
      <c r="J8" s="64">
        <f t="shared" si="6"/>
        <v>0.92762159178282044</v>
      </c>
      <c r="K8" s="61" cm="1">
        <f t="array" ref="K8">IF(AND(A8&gt;=2018,A8&lt;2025),INDEX('DAC1 Filtered Table 1'!$AU:$AU,MATCH($A8,'DAC1 Filtered Table 1'!$B:$B+0,0)),INDEX('DAC1 Filtered Table 1'!$AS:$AS,MATCH($A8,'DAC1 Filtered Table 1'!$B:$B+0,0)))</f>
        <v>66.930000000000007</v>
      </c>
      <c r="L8" s="61" t="str" cm="1">
        <f t="array" ref="L8">IF(AND(B8&gt;=2018,B8&lt;2025),INDEX('DAC1 Filtered Table 1'!$AX:$AX,MATCH($A8,'DAC1 Filtered Table 1'!$B:$B+0,0)),INDEX('DAC1 Filtered Table 1'!$AV:$AV,MATCH($A8,'DAC1 Filtered Table 1'!$B:$B+0,0)))</f>
        <v/>
      </c>
      <c r="M8" s="61" t="str" cm="1">
        <f t="array" ref="M8">IF(AND(C8&gt;=2018,C8&lt;2025),INDEX('DAC1 Filtered Table 1'!$AO:$AO,MATCH($A8,'DAC1 Filtered Table 1'!$B:$B+0,0)),INDEX('DAC1 Filtered Table 1'!$AM:$AM,MATCH($A8,'DAC1 Filtered Table 1'!$B:$B+0,0)))</f>
        <v/>
      </c>
      <c r="N8" s="61" cm="1">
        <f t="array" ref="N8">IF(AND(D8&gt;=2018,D8&lt;2025),INDEX('DAC1 Filtered Table 1'!$AR:$AR,MATCH($A8,'DAC1 Filtered Table 1'!$B:$B+0,0)),INDEX('DAC1 Filtered Table 1'!$AP:$AP,MATCH($A8,'DAC1 Filtered Table 1'!$B:$B+0,0)))</f>
        <v>79.92</v>
      </c>
      <c r="O8" s="62">
        <f t="shared" si="7"/>
        <v>136.91400376805015</v>
      </c>
      <c r="P8" s="62" t="str">
        <f t="shared" si="8"/>
        <v/>
      </c>
      <c r="Q8" s="62" t="str">
        <f t="shared" si="9"/>
        <v/>
      </c>
      <c r="R8" s="62">
        <f t="shared" si="10"/>
        <v>163.4867351134404</v>
      </c>
    </row>
    <row r="9" spans="1:18" x14ac:dyDescent="0.3">
      <c r="A9" s="1">
        <v>1996</v>
      </c>
      <c r="B9" s="60">
        <f>'HMT March 2026 GDP Deflators'!I49</f>
        <v>50.909100000000002</v>
      </c>
      <c r="C9" s="61" cm="1">
        <f t="array" ref="C9">INDEX('DAC1 Filtered Table 1'!$AY:$AY,MATCH($A9,'DAC1 Filtered Table 1'!$B:$B+0,0))</f>
        <v>747547.03</v>
      </c>
      <c r="D9" s="61" cm="1">
        <f t="array" ref="D9">IF(A9&gt;=2018,INDEX('DAC1 Filtered Table 1'!$AL:$AL,MATCH($A9,'DAC1 Filtered Table 1'!$B:$B+0,0)),INDEX('DAC1 Filtered Table 1'!$AJ:$AJ,MATCH($A9,'DAC1 Filtered Table 1'!$B:$B+0,0)))</f>
        <v>2049.69</v>
      </c>
      <c r="E9" s="62">
        <f t="shared" si="1"/>
        <v>4026.1760667542735</v>
      </c>
      <c r="F9" s="63">
        <f t="shared" si="2"/>
        <v>2.7418876909991868E-3</v>
      </c>
      <c r="G9" s="62">
        <f t="shared" si="3"/>
        <v>1918.6100000000001</v>
      </c>
      <c r="H9" s="62">
        <f t="shared" si="4"/>
        <v>3768.6975413040104</v>
      </c>
      <c r="I9" s="63">
        <f t="shared" si="5"/>
        <v>2.5665408636564311E-3</v>
      </c>
      <c r="J9" s="64">
        <f t="shared" si="6"/>
        <v>0.93604886592606695</v>
      </c>
      <c r="K9" s="61" cm="1">
        <f t="array" ref="K9">IF(AND(A9&gt;=2018,A9&lt;2025),INDEX('DAC1 Filtered Table 1'!$AU:$AU,MATCH($A9,'DAC1 Filtered Table 1'!$B:$B+0,0)),INDEX('DAC1 Filtered Table 1'!$AS:$AS,MATCH($A9,'DAC1 Filtered Table 1'!$B:$B+0,0)))</f>
        <v>83.73</v>
      </c>
      <c r="L9" s="61" t="str" cm="1">
        <f t="array" ref="L9">IF(AND(B9&gt;=2018,B9&lt;2025),INDEX('DAC1 Filtered Table 1'!$AX:$AX,MATCH($A9,'DAC1 Filtered Table 1'!$B:$B+0,0)),INDEX('DAC1 Filtered Table 1'!$AV:$AV,MATCH($A9,'DAC1 Filtered Table 1'!$B:$B+0,0)))</f>
        <v/>
      </c>
      <c r="M9" s="61" t="str" cm="1">
        <f t="array" ref="M9">IF(AND(C9&gt;=2018,C9&lt;2025),INDEX('DAC1 Filtered Table 1'!$AO:$AO,MATCH($A9,'DAC1 Filtered Table 1'!$B:$B+0,0)),INDEX('DAC1 Filtered Table 1'!$AM:$AM,MATCH($A9,'DAC1 Filtered Table 1'!$B:$B+0,0)))</f>
        <v/>
      </c>
      <c r="N9" s="61" cm="1">
        <f t="array" ref="N9">IF(AND(D9&gt;=2018,D9&lt;2025),INDEX('DAC1 Filtered Table 1'!$AR:$AR,MATCH($A9,'DAC1 Filtered Table 1'!$B:$B+0,0)),INDEX('DAC1 Filtered Table 1'!$AP:$AP,MATCH($A9,'DAC1 Filtered Table 1'!$B:$B+0,0)))</f>
        <v>47.35</v>
      </c>
      <c r="O9" s="62">
        <f t="shared" si="7"/>
        <v>164.46961348756901</v>
      </c>
      <c r="P9" s="62" t="str">
        <f t="shared" si="8"/>
        <v/>
      </c>
      <c r="Q9" s="62" t="str">
        <f t="shared" si="9"/>
        <v/>
      </c>
      <c r="R9" s="62">
        <f t="shared" si="10"/>
        <v>93.008911962694285</v>
      </c>
    </row>
    <row r="10" spans="1:18" x14ac:dyDescent="0.3">
      <c r="A10" s="1">
        <v>1997</v>
      </c>
      <c r="B10" s="60">
        <f>'HMT March 2026 GDP Deflators'!I50</f>
        <v>50.929000000000002</v>
      </c>
      <c r="C10" s="61" cm="1">
        <f t="array" ref="C10">INDEX('DAC1 Filtered Table 1'!$AY:$AY,MATCH($A10,'DAC1 Filtered Table 1'!$B:$B+0,0))</f>
        <v>798474</v>
      </c>
      <c r="D10" s="61" cm="1">
        <f t="array" ref="D10">IF(A10&gt;=2018,INDEX('DAC1 Filtered Table 1'!$AL:$AL,MATCH($A10,'DAC1 Filtered Table 1'!$B:$B+0,0)),INDEX('DAC1 Filtered Table 1'!$AJ:$AJ,MATCH($A10,'DAC1 Filtered Table 1'!$B:$B+0,0)))</f>
        <v>2095.91</v>
      </c>
      <c r="E10" s="62">
        <f t="shared" si="1"/>
        <v>4115.3566730153743</v>
      </c>
      <c r="F10" s="63">
        <f t="shared" si="2"/>
        <v>2.6248944862324883E-3</v>
      </c>
      <c r="G10" s="62">
        <f t="shared" si="3"/>
        <v>1830.4399999999998</v>
      </c>
      <c r="H10" s="62">
        <f t="shared" si="4"/>
        <v>3594.1015924129665</v>
      </c>
      <c r="I10" s="63">
        <f t="shared" si="5"/>
        <v>2.2924227964842936E-3</v>
      </c>
      <c r="J10" s="64">
        <f t="shared" si="6"/>
        <v>0.87333902696203558</v>
      </c>
      <c r="K10" s="61" cm="1">
        <f t="array" ref="K10">IF(AND(A10&gt;=2018,A10&lt;2025),INDEX('DAC1 Filtered Table 1'!$AU:$AU,MATCH($A10,'DAC1 Filtered Table 1'!$B:$B+0,0)),INDEX('DAC1 Filtered Table 1'!$AS:$AS,MATCH($A10,'DAC1 Filtered Table 1'!$B:$B+0,0)))</f>
        <v>89.8</v>
      </c>
      <c r="L10" s="61" t="str" cm="1">
        <f t="array" ref="L10">IF(AND(B10&gt;=2018,B10&lt;2025),INDEX('DAC1 Filtered Table 1'!$AX:$AX,MATCH($A10,'DAC1 Filtered Table 1'!$B:$B+0,0)),INDEX('DAC1 Filtered Table 1'!$AV:$AV,MATCH($A10,'DAC1 Filtered Table 1'!$B:$B+0,0)))</f>
        <v/>
      </c>
      <c r="M10" s="61" t="str" cm="1">
        <f t="array" ref="M10">IF(AND(C10&gt;=2018,C10&lt;2025),INDEX('DAC1 Filtered Table 1'!$AO:$AO,MATCH($A10,'DAC1 Filtered Table 1'!$B:$B+0,0)),INDEX('DAC1 Filtered Table 1'!$AM:$AM,MATCH($A10,'DAC1 Filtered Table 1'!$B:$B+0,0)))</f>
        <v/>
      </c>
      <c r="N10" s="61" cm="1">
        <f t="array" ref="N10">IF(AND(D10&gt;=2018,D10&lt;2025),INDEX('DAC1 Filtered Table 1'!$AR:$AR,MATCH($A10,'DAC1 Filtered Table 1'!$B:$B+0,0)),INDEX('DAC1 Filtered Table 1'!$AP:$AP,MATCH($A10,'DAC1 Filtered Table 1'!$B:$B+0,0)))</f>
        <v>175.67</v>
      </c>
      <c r="O10" s="62">
        <f t="shared" si="7"/>
        <v>176.32390190264877</v>
      </c>
      <c r="P10" s="62" t="str">
        <f t="shared" si="8"/>
        <v/>
      </c>
      <c r="Q10" s="62" t="str">
        <f t="shared" si="9"/>
        <v/>
      </c>
      <c r="R10" s="62">
        <f t="shared" si="10"/>
        <v>344.93117869975845</v>
      </c>
    </row>
    <row r="11" spans="1:18" x14ac:dyDescent="0.3">
      <c r="A11" s="1">
        <v>1998</v>
      </c>
      <c r="B11" s="60">
        <f>'HMT March 2026 GDP Deflators'!I51</f>
        <v>51.606000000000002</v>
      </c>
      <c r="C11" s="61" cm="1">
        <f t="array" ref="C11">INDEX('DAC1 Filtered Table 1'!$AY:$AY,MATCH($A11,'DAC1 Filtered Table 1'!$B:$B+0,0))</f>
        <v>849900</v>
      </c>
      <c r="D11" s="61" cm="1">
        <f t="array" ref="D11">IF(A11&gt;=2018,INDEX('DAC1 Filtered Table 1'!$AL:$AL,MATCH($A11,'DAC1 Filtered Table 1'!$B:$B+0,0)),INDEX('DAC1 Filtered Table 1'!$AJ:$AJ,MATCH($A11,'DAC1 Filtered Table 1'!$B:$B+0,0)))</f>
        <v>2332.0100000000002</v>
      </c>
      <c r="E11" s="62">
        <f t="shared" si="1"/>
        <v>4518.8737743673219</v>
      </c>
      <c r="F11" s="63">
        <f t="shared" si="2"/>
        <v>2.7438639839981178E-3</v>
      </c>
      <c r="G11" s="62">
        <f t="shared" si="3"/>
        <v>2126.92</v>
      </c>
      <c r="H11" s="62">
        <f t="shared" si="4"/>
        <v>4121.4587451071584</v>
      </c>
      <c r="I11" s="63">
        <f t="shared" si="5"/>
        <v>2.5025532415578304E-3</v>
      </c>
      <c r="J11" s="64">
        <f t="shared" si="6"/>
        <v>0.91205440799996562</v>
      </c>
      <c r="K11" s="61" cm="1">
        <f t="array" ref="K11">IF(AND(A11&gt;=2018,A11&lt;2025),INDEX('DAC1 Filtered Table 1'!$AU:$AU,MATCH($A11,'DAC1 Filtered Table 1'!$B:$B+0,0)),INDEX('DAC1 Filtered Table 1'!$AS:$AS,MATCH($A11,'DAC1 Filtered Table 1'!$B:$B+0,0)))</f>
        <v>136.44</v>
      </c>
      <c r="L11" s="61" t="str" cm="1">
        <f t="array" ref="L11">IF(AND(B11&gt;=2018,B11&lt;2025),INDEX('DAC1 Filtered Table 1'!$AX:$AX,MATCH($A11,'DAC1 Filtered Table 1'!$B:$B+0,0)),INDEX('DAC1 Filtered Table 1'!$AV:$AV,MATCH($A11,'DAC1 Filtered Table 1'!$B:$B+0,0)))</f>
        <v/>
      </c>
      <c r="M11" s="61" t="str" cm="1">
        <f t="array" ref="M11">IF(AND(C11&gt;=2018,C11&lt;2025),INDEX('DAC1 Filtered Table 1'!$AO:$AO,MATCH($A11,'DAC1 Filtered Table 1'!$B:$B+0,0)),INDEX('DAC1 Filtered Table 1'!$AM:$AM,MATCH($A11,'DAC1 Filtered Table 1'!$B:$B+0,0)))</f>
        <v/>
      </c>
      <c r="N11" s="61" cm="1">
        <f t="array" ref="N11">IF(AND(D11&gt;=2018,D11&lt;2025),INDEX('DAC1 Filtered Table 1'!$AR:$AR,MATCH($A11,'DAC1 Filtered Table 1'!$B:$B+0,0)),INDEX('DAC1 Filtered Table 1'!$AP:$AP,MATCH($A11,'DAC1 Filtered Table 1'!$B:$B+0,0)))</f>
        <v>68.650000000000006</v>
      </c>
      <c r="O11" s="62">
        <f t="shared" si="7"/>
        <v>264.38786187652596</v>
      </c>
      <c r="P11" s="62" t="str">
        <f t="shared" si="8"/>
        <v/>
      </c>
      <c r="Q11" s="62" t="str">
        <f t="shared" si="9"/>
        <v/>
      </c>
      <c r="R11" s="62">
        <f t="shared" si="10"/>
        <v>133.02716738363756</v>
      </c>
    </row>
    <row r="12" spans="1:18" x14ac:dyDescent="0.3">
      <c r="A12" s="1">
        <v>1999</v>
      </c>
      <c r="B12" s="60">
        <f>'HMT March 2026 GDP Deflators'!I52</f>
        <v>52.325800000000001</v>
      </c>
      <c r="C12" s="61" cm="1">
        <f t="array" ref="C12">INDEX('DAC1 Filtered Table 1'!$AY:$AY,MATCH($A12,'DAC1 Filtered Table 1'!$B:$B+0,0))</f>
        <v>896734</v>
      </c>
      <c r="D12" s="61" cm="1">
        <f t="array" ref="D12">IF(A12&gt;=2018,INDEX('DAC1 Filtered Table 1'!$AL:$AL,MATCH($A12,'DAC1 Filtered Table 1'!$B:$B+0,0)),INDEX('DAC1 Filtered Table 1'!$AJ:$AJ,MATCH($A12,'DAC1 Filtered Table 1'!$B:$B+0,0)))</f>
        <v>2117.77</v>
      </c>
      <c r="E12" s="62">
        <f t="shared" si="1"/>
        <v>4047.2768691544134</v>
      </c>
      <c r="F12" s="63">
        <f t="shared" si="2"/>
        <v>2.3616479357312201E-3</v>
      </c>
      <c r="G12" s="62">
        <f t="shared" si="3"/>
        <v>1897.42</v>
      </c>
      <c r="H12" s="62">
        <f t="shared" si="4"/>
        <v>3626.165295131656</v>
      </c>
      <c r="I12" s="63">
        <f t="shared" si="5"/>
        <v>2.115922893522494E-3</v>
      </c>
      <c r="J12" s="64">
        <f t="shared" si="6"/>
        <v>0.89595187390509834</v>
      </c>
      <c r="K12" s="61" cm="1">
        <f t="array" ref="K12">IF(AND(A12&gt;=2018,A12&lt;2025),INDEX('DAC1 Filtered Table 1'!$AU:$AU,MATCH($A12,'DAC1 Filtered Table 1'!$B:$B+0,0)),INDEX('DAC1 Filtered Table 1'!$AS:$AS,MATCH($A12,'DAC1 Filtered Table 1'!$B:$B+0,0)))</f>
        <v>150.25</v>
      </c>
      <c r="L12" s="61" t="str" cm="1">
        <f t="array" ref="L12">IF(AND(B12&gt;=2018,B12&lt;2025),INDEX('DAC1 Filtered Table 1'!$AX:$AX,MATCH($A12,'DAC1 Filtered Table 1'!$B:$B+0,0)),INDEX('DAC1 Filtered Table 1'!$AV:$AV,MATCH($A12,'DAC1 Filtered Table 1'!$B:$B+0,0)))</f>
        <v/>
      </c>
      <c r="M12" s="61" t="str" cm="1">
        <f t="array" ref="M12">IF(AND(C12&gt;=2018,C12&lt;2025),INDEX('DAC1 Filtered Table 1'!$AO:$AO,MATCH($A12,'DAC1 Filtered Table 1'!$B:$B+0,0)),INDEX('DAC1 Filtered Table 1'!$AM:$AM,MATCH($A12,'DAC1 Filtered Table 1'!$B:$B+0,0)))</f>
        <v/>
      </c>
      <c r="N12" s="61" cm="1">
        <f t="array" ref="N12">IF(AND(D12&gt;=2018,D12&lt;2025),INDEX('DAC1 Filtered Table 1'!$AR:$AR,MATCH($A12,'DAC1 Filtered Table 1'!$B:$B+0,0)),INDEX('DAC1 Filtered Table 1'!$AP:$AP,MATCH($A12,'DAC1 Filtered Table 1'!$B:$B+0,0)))</f>
        <v>70.099999999999994</v>
      </c>
      <c r="O12" s="62">
        <f t="shared" si="7"/>
        <v>287.1432448237772</v>
      </c>
      <c r="P12" s="62" t="str">
        <f t="shared" si="8"/>
        <v/>
      </c>
      <c r="Q12" s="62" t="str">
        <f t="shared" si="9"/>
        <v/>
      </c>
      <c r="R12" s="62">
        <f t="shared" si="10"/>
        <v>133.96832919898023</v>
      </c>
    </row>
    <row r="13" spans="1:18" x14ac:dyDescent="0.3">
      <c r="A13" s="1">
        <v>2000</v>
      </c>
      <c r="B13" s="60">
        <f>'HMT March 2026 GDP Deflators'!I53</f>
        <v>52.837699999999998</v>
      </c>
      <c r="C13" s="61" cm="1">
        <f t="array" ref="C13">INDEX('DAC1 Filtered Table 1'!$AY:$AY,MATCH($A13,'DAC1 Filtered Table 1'!$B:$B+0,0))</f>
        <v>936586</v>
      </c>
      <c r="D13" s="61" cm="1">
        <f t="array" ref="D13">IF(A13&gt;=2018,INDEX('DAC1 Filtered Table 1'!$AL:$AL,MATCH($A13,'DAC1 Filtered Table 1'!$B:$B+0,0)),INDEX('DAC1 Filtered Table 1'!$AJ:$AJ,MATCH($A13,'DAC1 Filtered Table 1'!$B:$B+0,0)))</f>
        <v>2973.53</v>
      </c>
      <c r="E13" s="62">
        <f t="shared" si="1"/>
        <v>5627.6673662933854</v>
      </c>
      <c r="F13" s="63">
        <f t="shared" si="2"/>
        <v>3.1748606107714619E-3</v>
      </c>
      <c r="G13" s="62">
        <f t="shared" si="3"/>
        <v>2721.11</v>
      </c>
      <c r="H13" s="62">
        <f t="shared" si="4"/>
        <v>5149.9402888467894</v>
      </c>
      <c r="I13" s="63">
        <f t="shared" si="5"/>
        <v>2.905349855752702E-3</v>
      </c>
      <c r="J13" s="64">
        <f t="shared" si="6"/>
        <v>0.91511099602156354</v>
      </c>
      <c r="K13" s="61" cm="1">
        <f t="array" ref="K13">IF(AND(A13&gt;=2018,A13&lt;2025),INDEX('DAC1 Filtered Table 1'!$AU:$AU,MATCH($A13,'DAC1 Filtered Table 1'!$B:$B+0,0)),INDEX('DAC1 Filtered Table 1'!$AS:$AS,MATCH($A13,'DAC1 Filtered Table 1'!$B:$B+0,0)))</f>
        <v>149.96</v>
      </c>
      <c r="L13" s="61" t="str" cm="1">
        <f t="array" ref="L13">IF(AND(B13&gt;=2018,B13&lt;2025),INDEX('DAC1 Filtered Table 1'!$AX:$AX,MATCH($A13,'DAC1 Filtered Table 1'!$B:$B+0,0)),INDEX('DAC1 Filtered Table 1'!$AV:$AV,MATCH($A13,'DAC1 Filtered Table 1'!$B:$B+0,0)))</f>
        <v/>
      </c>
      <c r="M13" s="61" t="str" cm="1">
        <f t="array" ref="M13">IF(AND(C13&gt;=2018,C13&lt;2025),INDEX('DAC1 Filtered Table 1'!$AO:$AO,MATCH($A13,'DAC1 Filtered Table 1'!$B:$B+0,0)),INDEX('DAC1 Filtered Table 1'!$AM:$AM,MATCH($A13,'DAC1 Filtered Table 1'!$B:$B+0,0)))</f>
        <v/>
      </c>
      <c r="N13" s="61" cm="1">
        <f t="array" ref="N13">IF(AND(D13&gt;=2018,D13&lt;2025),INDEX('DAC1 Filtered Table 1'!$AR:$AR,MATCH($A13,'DAC1 Filtered Table 1'!$B:$B+0,0)),INDEX('DAC1 Filtered Table 1'!$AP:$AP,MATCH($A13,'DAC1 Filtered Table 1'!$B:$B+0,0)))</f>
        <v>102.46</v>
      </c>
      <c r="O13" s="62">
        <f t="shared" si="7"/>
        <v>283.81250508633042</v>
      </c>
      <c r="P13" s="62" t="str">
        <f t="shared" si="8"/>
        <v/>
      </c>
      <c r="Q13" s="62" t="str">
        <f t="shared" si="9"/>
        <v/>
      </c>
      <c r="R13" s="62">
        <f t="shared" si="10"/>
        <v>193.91457236026548</v>
      </c>
    </row>
    <row r="14" spans="1:18" x14ac:dyDescent="0.3">
      <c r="A14" s="1">
        <v>2001</v>
      </c>
      <c r="B14" s="60">
        <f>'HMT March 2026 GDP Deflators'!I54</f>
        <v>53.741599999999998</v>
      </c>
      <c r="C14" s="61" cm="1">
        <f t="array" ref="C14">INDEX('DAC1 Filtered Table 1'!$AY:$AY,MATCH($A14,'DAC1 Filtered Table 1'!$B:$B+0,0))</f>
        <v>993770</v>
      </c>
      <c r="D14" s="61" cm="1">
        <f t="array" ref="D14">IF(A14&gt;=2018,INDEX('DAC1 Filtered Table 1'!$AL:$AL,MATCH($A14,'DAC1 Filtered Table 1'!$B:$B+0,0)),INDEX('DAC1 Filtered Table 1'!$AJ:$AJ,MATCH($A14,'DAC1 Filtered Table 1'!$B:$B+0,0)))</f>
        <v>3170.31</v>
      </c>
      <c r="E14" s="62">
        <f t="shared" si="1"/>
        <v>5899.1730800720488</v>
      </c>
      <c r="F14" s="63">
        <f t="shared" si="2"/>
        <v>3.1901848516256276E-3</v>
      </c>
      <c r="G14" s="62">
        <f t="shared" si="3"/>
        <v>2719.64</v>
      </c>
      <c r="H14" s="62">
        <f t="shared" si="4"/>
        <v>5060.586212542983</v>
      </c>
      <c r="I14" s="63">
        <f t="shared" si="5"/>
        <v>2.7366895760588465E-3</v>
      </c>
      <c r="J14" s="64">
        <f t="shared" si="6"/>
        <v>0.85784670899691196</v>
      </c>
      <c r="K14" s="61" cm="1">
        <f t="array" ref="K14">IF(AND(A14&gt;=2018,A14&lt;2025),INDEX('DAC1 Filtered Table 1'!$AU:$AU,MATCH($A14,'DAC1 Filtered Table 1'!$B:$B+0,0)),INDEX('DAC1 Filtered Table 1'!$AS:$AS,MATCH($A14,'DAC1 Filtered Table 1'!$B:$B+0,0)))</f>
        <v>199.7</v>
      </c>
      <c r="L14" s="61" t="str" cm="1">
        <f t="array" ref="L14">IF(AND(B14&gt;=2018,B14&lt;2025),INDEX('DAC1 Filtered Table 1'!$AX:$AX,MATCH($A14,'DAC1 Filtered Table 1'!$B:$B+0,0)),INDEX('DAC1 Filtered Table 1'!$AV:$AV,MATCH($A14,'DAC1 Filtered Table 1'!$B:$B+0,0)))</f>
        <v/>
      </c>
      <c r="M14" s="61" t="str" cm="1">
        <f t="array" ref="M14">IF(AND(C14&gt;=2018,C14&lt;2025),INDEX('DAC1 Filtered Table 1'!$AO:$AO,MATCH($A14,'DAC1 Filtered Table 1'!$B:$B+0,0)),INDEX('DAC1 Filtered Table 1'!$AM:$AM,MATCH($A14,'DAC1 Filtered Table 1'!$B:$B+0,0)))</f>
        <v/>
      </c>
      <c r="N14" s="61" cm="1">
        <f t="array" ref="N14">IF(AND(D14&gt;=2018,D14&lt;2025),INDEX('DAC1 Filtered Table 1'!$AR:$AR,MATCH($A14,'DAC1 Filtered Table 1'!$B:$B+0,0)),INDEX('DAC1 Filtered Table 1'!$AP:$AP,MATCH($A14,'DAC1 Filtered Table 1'!$B:$B+0,0)))</f>
        <v>250.97</v>
      </c>
      <c r="O14" s="62">
        <f t="shared" si="7"/>
        <v>371.59295592241392</v>
      </c>
      <c r="P14" s="62" t="str">
        <f t="shared" si="8"/>
        <v/>
      </c>
      <c r="Q14" s="62" t="str">
        <f t="shared" si="9"/>
        <v/>
      </c>
      <c r="R14" s="62">
        <f t="shared" si="10"/>
        <v>466.99391160665107</v>
      </c>
    </row>
    <row r="15" spans="1:18" x14ac:dyDescent="0.3">
      <c r="A15" s="1">
        <v>2002</v>
      </c>
      <c r="B15" s="60">
        <f>'HMT March 2026 GDP Deflators'!I55</f>
        <v>54.862900000000003</v>
      </c>
      <c r="C15" s="61" cm="1">
        <f t="array" ref="C15">INDEX('DAC1 Filtered Table 1'!$AY:$AY,MATCH($A15,'DAC1 Filtered Table 1'!$B:$B+0,0))</f>
        <v>1063090</v>
      </c>
      <c r="D15" s="61" cm="1">
        <f t="array" ref="D15">IF(A15&gt;=2018,INDEX('DAC1 Filtered Table 1'!$AL:$AL,MATCH($A15,'DAC1 Filtered Table 1'!$B:$B+0,0)),INDEX('DAC1 Filtered Table 1'!$AJ:$AJ,MATCH($A15,'DAC1 Filtered Table 1'!$B:$B+0,0)))</f>
        <v>3285.21</v>
      </c>
      <c r="E15" s="62">
        <f t="shared" si="1"/>
        <v>5988.035630635638</v>
      </c>
      <c r="F15" s="63">
        <f t="shared" si="2"/>
        <v>3.0902463573168784E-3</v>
      </c>
      <c r="G15" s="62">
        <f t="shared" si="3"/>
        <v>2697.1</v>
      </c>
      <c r="H15" s="62">
        <f t="shared" si="4"/>
        <v>4916.0726100880547</v>
      </c>
      <c r="I15" s="63">
        <f t="shared" si="5"/>
        <v>2.5370382564035027E-3</v>
      </c>
      <c r="J15" s="64">
        <f t="shared" si="6"/>
        <v>0.82098252470922706</v>
      </c>
      <c r="K15" s="61" cm="1">
        <f t="array" ref="K15">IF(AND(A15&gt;=2018,A15&lt;2025),INDEX('DAC1 Filtered Table 1'!$AU:$AU,MATCH($A15,'DAC1 Filtered Table 1'!$B:$B+0,0)),INDEX('DAC1 Filtered Table 1'!$AS:$AS,MATCH($A15,'DAC1 Filtered Table 1'!$B:$B+0,0)))</f>
        <v>186.26</v>
      </c>
      <c r="L15" s="61" t="str" cm="1">
        <f t="array" ref="L15">IF(AND(B15&gt;=2018,B15&lt;2025),INDEX('DAC1 Filtered Table 1'!$AX:$AX,MATCH($A15,'DAC1 Filtered Table 1'!$B:$B+0,0)),INDEX('DAC1 Filtered Table 1'!$AV:$AV,MATCH($A15,'DAC1 Filtered Table 1'!$B:$B+0,0)))</f>
        <v/>
      </c>
      <c r="M15" s="61" t="str" cm="1">
        <f t="array" ref="M15">IF(AND(C15&gt;=2018,C15&lt;2025),INDEX('DAC1 Filtered Table 1'!$AO:$AO,MATCH($A15,'DAC1 Filtered Table 1'!$B:$B+0,0)),INDEX('DAC1 Filtered Table 1'!$AM:$AM,MATCH($A15,'DAC1 Filtered Table 1'!$B:$B+0,0)))</f>
        <v/>
      </c>
      <c r="N15" s="61" cm="1">
        <f t="array" ref="N15">IF(AND(D15&gt;=2018,D15&lt;2025),INDEX('DAC1 Filtered Table 1'!$AR:$AR,MATCH($A15,'DAC1 Filtered Table 1'!$B:$B+0,0)),INDEX('DAC1 Filtered Table 1'!$AP:$AP,MATCH($A15,'DAC1 Filtered Table 1'!$B:$B+0,0)))</f>
        <v>401.85</v>
      </c>
      <c r="O15" s="62">
        <f t="shared" si="7"/>
        <v>339.50082842868306</v>
      </c>
      <c r="P15" s="62" t="str">
        <f t="shared" si="8"/>
        <v/>
      </c>
      <c r="Q15" s="62" t="str">
        <f t="shared" si="9"/>
        <v/>
      </c>
      <c r="R15" s="62">
        <f t="shared" si="10"/>
        <v>732.46219211890002</v>
      </c>
    </row>
    <row r="16" spans="1:18" x14ac:dyDescent="0.3">
      <c r="A16" s="1">
        <v>2003</v>
      </c>
      <c r="B16" s="60">
        <f>'HMT March 2026 GDP Deflators'!I56</f>
        <v>56.1691</v>
      </c>
      <c r="C16" s="61" cm="1">
        <f t="array" ref="C16">INDEX('DAC1 Filtered Table 1'!$AY:$AY,MATCH($A16,'DAC1 Filtered Table 1'!$B:$B+0,0))</f>
        <v>1120352</v>
      </c>
      <c r="D16" s="61" cm="1">
        <f t="array" ref="D16">IF(A16&gt;=2018,INDEX('DAC1 Filtered Table 1'!$AL:$AL,MATCH($A16,'DAC1 Filtered Table 1'!$B:$B+0,0)),INDEX('DAC1 Filtered Table 1'!$AJ:$AJ,MATCH($A16,'DAC1 Filtered Table 1'!$B:$B+0,0)))</f>
        <v>3834.7</v>
      </c>
      <c r="E16" s="62">
        <f t="shared" si="1"/>
        <v>6827.0632785641919</v>
      </c>
      <c r="F16" s="63">
        <f t="shared" si="2"/>
        <v>3.4227635600239921E-3</v>
      </c>
      <c r="G16" s="62">
        <f t="shared" si="3"/>
        <v>3485.79</v>
      </c>
      <c r="H16" s="62">
        <f t="shared" si="4"/>
        <v>6205.885442351755</v>
      </c>
      <c r="I16" s="63">
        <f t="shared" si="5"/>
        <v>3.1113346519665249E-3</v>
      </c>
      <c r="J16" s="64">
        <f t="shared" si="6"/>
        <v>0.90901243904347151</v>
      </c>
      <c r="K16" s="61" cm="1">
        <f t="array" ref="K16">IF(AND(A16&gt;=2018,A16&lt;2025),INDEX('DAC1 Filtered Table 1'!$AU:$AU,MATCH($A16,'DAC1 Filtered Table 1'!$B:$B+0,0)),INDEX('DAC1 Filtered Table 1'!$AS:$AS,MATCH($A16,'DAC1 Filtered Table 1'!$B:$B+0,0)))</f>
        <v>284</v>
      </c>
      <c r="L16" s="61" t="str" cm="1">
        <f t="array" ref="L16">IF(AND(B16&gt;=2018,B16&lt;2025),INDEX('DAC1 Filtered Table 1'!$AX:$AX,MATCH($A16,'DAC1 Filtered Table 1'!$B:$B+0,0)),INDEX('DAC1 Filtered Table 1'!$AV:$AV,MATCH($A16,'DAC1 Filtered Table 1'!$B:$B+0,0)))</f>
        <v/>
      </c>
      <c r="M16" s="61" t="str" cm="1">
        <f t="array" ref="M16">IF(AND(C16&gt;=2018,C16&lt;2025),INDEX('DAC1 Filtered Table 1'!$AO:$AO,MATCH($A16,'DAC1 Filtered Table 1'!$B:$B+0,0)),INDEX('DAC1 Filtered Table 1'!$AM:$AM,MATCH($A16,'DAC1 Filtered Table 1'!$B:$B+0,0)))</f>
        <v/>
      </c>
      <c r="N16" s="61" cm="1">
        <f t="array" ref="N16">IF(AND(D16&gt;=2018,D16&lt;2025),INDEX('DAC1 Filtered Table 1'!$AR:$AR,MATCH($A16,'DAC1 Filtered Table 1'!$B:$B+0,0)),INDEX('DAC1 Filtered Table 1'!$AP:$AP,MATCH($A16,'DAC1 Filtered Table 1'!$B:$B+0,0)))</f>
        <v>64.91</v>
      </c>
      <c r="O16" s="62">
        <f t="shared" si="7"/>
        <v>505.61607716698325</v>
      </c>
      <c r="P16" s="62" t="str">
        <f t="shared" si="8"/>
        <v/>
      </c>
      <c r="Q16" s="62" t="str">
        <f t="shared" si="9"/>
        <v/>
      </c>
      <c r="R16" s="62">
        <f t="shared" si="10"/>
        <v>115.56175904545381</v>
      </c>
    </row>
    <row r="17" spans="1:18" x14ac:dyDescent="0.3">
      <c r="A17" s="1">
        <v>2004</v>
      </c>
      <c r="B17" s="60">
        <f>'HMT March 2026 GDP Deflators'!I57</f>
        <v>57.7042</v>
      </c>
      <c r="C17" s="61" cm="1">
        <f t="array" ref="C17">INDEX('DAC1 Filtered Table 1'!$AY:$AY,MATCH($A17,'DAC1 Filtered Table 1'!$B:$B+0,0))</f>
        <v>1189385</v>
      </c>
      <c r="D17" s="61" cm="1">
        <f t="array" ref="D17">IF(A17&gt;=2018,INDEX('DAC1 Filtered Table 1'!$AL:$AL,MATCH($A17,'DAC1 Filtered Table 1'!$B:$B+0,0)),INDEX('DAC1 Filtered Table 1'!$AJ:$AJ,MATCH($A17,'DAC1 Filtered Table 1'!$B:$B+0,0)))</f>
        <v>4313.59</v>
      </c>
      <c r="E17" s="62">
        <f t="shared" si="1"/>
        <v>7475.3484148467533</v>
      </c>
      <c r="F17" s="63">
        <f t="shared" si="2"/>
        <v>3.6267398697646266E-3</v>
      </c>
      <c r="G17" s="62">
        <f t="shared" si="3"/>
        <v>3593.04</v>
      </c>
      <c r="H17" s="62">
        <f t="shared" si="4"/>
        <v>6226.6524793689196</v>
      </c>
      <c r="I17" s="63">
        <f t="shared" si="5"/>
        <v>3.0209225776346598E-3</v>
      </c>
      <c r="J17" s="64">
        <f t="shared" si="6"/>
        <v>0.83295816245864807</v>
      </c>
      <c r="K17" s="61" cm="1">
        <f t="array" ref="K17">IF(AND(A17&gt;=2018,A17&lt;2025),INDEX('DAC1 Filtered Table 1'!$AU:$AU,MATCH($A17,'DAC1 Filtered Table 1'!$B:$B+0,0)),INDEX('DAC1 Filtered Table 1'!$AS:$AS,MATCH($A17,'DAC1 Filtered Table 1'!$B:$B+0,0)))</f>
        <v>277.2</v>
      </c>
      <c r="L17" s="61" t="str" cm="1">
        <f t="array" ref="L17">IF(AND(B17&gt;=2018,B17&lt;2025),INDEX('DAC1 Filtered Table 1'!$AX:$AX,MATCH($A17,'DAC1 Filtered Table 1'!$B:$B+0,0)),INDEX('DAC1 Filtered Table 1'!$AV:$AV,MATCH($A17,'DAC1 Filtered Table 1'!$B:$B+0,0)))</f>
        <v/>
      </c>
      <c r="M17" s="61" t="str" cm="1">
        <f t="array" ref="M17">IF(AND(C17&gt;=2018,C17&lt;2025),INDEX('DAC1 Filtered Table 1'!$AO:$AO,MATCH($A17,'DAC1 Filtered Table 1'!$B:$B+0,0)),INDEX('DAC1 Filtered Table 1'!$AM:$AM,MATCH($A17,'DAC1 Filtered Table 1'!$B:$B+0,0)))</f>
        <v/>
      </c>
      <c r="N17" s="61" cm="1">
        <f t="array" ref="N17">IF(AND(D17&gt;=2018,D17&lt;2025),INDEX('DAC1 Filtered Table 1'!$AR:$AR,MATCH($A17,'DAC1 Filtered Table 1'!$B:$B+0,0)),INDEX('DAC1 Filtered Table 1'!$AP:$AP,MATCH($A17,'DAC1 Filtered Table 1'!$B:$B+0,0)))</f>
        <v>443.35</v>
      </c>
      <c r="O17" s="62">
        <f t="shared" si="7"/>
        <v>480.38097746784462</v>
      </c>
      <c r="P17" s="62" t="str">
        <f t="shared" si="8"/>
        <v/>
      </c>
      <c r="Q17" s="62" t="str">
        <f t="shared" si="9"/>
        <v/>
      </c>
      <c r="R17" s="62">
        <f t="shared" si="10"/>
        <v>768.31495800998891</v>
      </c>
    </row>
    <row r="18" spans="1:18" x14ac:dyDescent="0.3">
      <c r="A18" s="1">
        <v>2005</v>
      </c>
      <c r="B18" s="60">
        <f>'HMT March 2026 GDP Deflators'!I58</f>
        <v>59.355899999999998</v>
      </c>
      <c r="C18" s="61" cm="1">
        <f t="array" ref="C18">INDEX('DAC1 Filtered Table 1'!$AY:$AY,MATCH($A18,'DAC1 Filtered Table 1'!$B:$B+0,0))</f>
        <v>1253561</v>
      </c>
      <c r="D18" s="61" cm="1">
        <f t="array" ref="D18">IF(A18&gt;=2018,INDEX('DAC1 Filtered Table 1'!$AL:$AL,MATCH($A18,'DAC1 Filtered Table 1'!$B:$B+0,0)),INDEX('DAC1 Filtered Table 1'!$AJ:$AJ,MATCH($A18,'DAC1 Filtered Table 1'!$B:$B+0,0)))</f>
        <v>5925.51</v>
      </c>
      <c r="E18" s="62">
        <f t="shared" si="1"/>
        <v>9983.0176949553461</v>
      </c>
      <c r="F18" s="63">
        <f t="shared" si="2"/>
        <v>4.7269418879496089E-3</v>
      </c>
      <c r="G18" s="62">
        <f t="shared" si="3"/>
        <v>3748.9500000000003</v>
      </c>
      <c r="H18" s="62">
        <f t="shared" si="4"/>
        <v>6316.052827098908</v>
      </c>
      <c r="I18" s="63">
        <f t="shared" si="5"/>
        <v>2.9906402640158718E-3</v>
      </c>
      <c r="J18" s="64">
        <f t="shared" si="6"/>
        <v>0.63267971870775686</v>
      </c>
      <c r="K18" s="61" cm="1">
        <f t="array" ref="K18">IF(AND(A18&gt;=2018,A18&lt;2025),INDEX('DAC1 Filtered Table 1'!$AU:$AU,MATCH($A18,'DAC1 Filtered Table 1'!$B:$B+0,0)),INDEX('DAC1 Filtered Table 1'!$AS:$AS,MATCH($A18,'DAC1 Filtered Table 1'!$B:$B+0,0)))</f>
        <v>234.95</v>
      </c>
      <c r="L18" s="61" t="str" cm="1">
        <f t="array" ref="L18">IF(AND(B18&gt;=2018,B18&lt;2025),INDEX('DAC1 Filtered Table 1'!$AX:$AX,MATCH($A18,'DAC1 Filtered Table 1'!$B:$B+0,0)),INDEX('DAC1 Filtered Table 1'!$AV:$AV,MATCH($A18,'DAC1 Filtered Table 1'!$B:$B+0,0)))</f>
        <v/>
      </c>
      <c r="M18" s="61" t="str" cm="1">
        <f t="array" ref="M18">IF(AND(C18&gt;=2018,C18&lt;2025),INDEX('DAC1 Filtered Table 1'!$AO:$AO,MATCH($A18,'DAC1 Filtered Table 1'!$B:$B+0,0)),INDEX('DAC1 Filtered Table 1'!$AM:$AM,MATCH($A18,'DAC1 Filtered Table 1'!$B:$B+0,0)))</f>
        <v/>
      </c>
      <c r="N18" s="61" cm="1">
        <f t="array" ref="N18">IF(AND(D18&gt;=2018,D18&lt;2025),INDEX('DAC1 Filtered Table 1'!$AR:$AR,MATCH($A18,'DAC1 Filtered Table 1'!$B:$B+0,0)),INDEX('DAC1 Filtered Table 1'!$AP:$AP,MATCH($A18,'DAC1 Filtered Table 1'!$B:$B+0,0)))</f>
        <v>1941.61</v>
      </c>
      <c r="O18" s="62">
        <f t="shared" si="7"/>
        <v>395.83259625412131</v>
      </c>
      <c r="P18" s="62" t="str">
        <f t="shared" si="8"/>
        <v/>
      </c>
      <c r="Q18" s="62" t="str">
        <f t="shared" si="9"/>
        <v/>
      </c>
      <c r="R18" s="62">
        <f t="shared" si="10"/>
        <v>3271.1322716023174</v>
      </c>
    </row>
    <row r="19" spans="1:18" x14ac:dyDescent="0.3">
      <c r="A19" s="1">
        <v>2006</v>
      </c>
      <c r="B19" s="60">
        <f>'HMT March 2026 GDP Deflators'!I59</f>
        <v>61.184100000000001</v>
      </c>
      <c r="C19" s="61" cm="1">
        <f t="array" ref="C19">INDEX('DAC1 Filtered Table 1'!$AY:$AY,MATCH($A19,'DAC1 Filtered Table 1'!$B:$B+0,0))</f>
        <v>1316956</v>
      </c>
      <c r="D19" s="61" cm="1">
        <f t="array" ref="D19">IF(A19&gt;=2018,INDEX('DAC1 Filtered Table 1'!$AL:$AL,MATCH($A19,'DAC1 Filtered Table 1'!$B:$B+0,0)),INDEX('DAC1 Filtered Table 1'!$AJ:$AJ,MATCH($A19,'DAC1 Filtered Table 1'!$B:$B+0,0)))</f>
        <v>6770.23</v>
      </c>
      <c r="E19" s="62">
        <f t="shared" si="1"/>
        <v>11065.342139542789</v>
      </c>
      <c r="F19" s="63">
        <f t="shared" si="2"/>
        <v>5.1408171571411644E-3</v>
      </c>
      <c r="G19" s="62">
        <f t="shared" si="3"/>
        <v>4607.3999999999996</v>
      </c>
      <c r="H19" s="62">
        <f t="shared" si="4"/>
        <v>7530.3877968295674</v>
      </c>
      <c r="I19" s="63">
        <f t="shared" si="5"/>
        <v>3.4985223500253611E-3</v>
      </c>
      <c r="J19" s="64">
        <f t="shared" si="6"/>
        <v>0.68053817964825414</v>
      </c>
      <c r="K19" s="61" cm="1">
        <f t="array" ref="K19">IF(AND(A19&gt;=2018,A19&lt;2025),INDEX('DAC1 Filtered Table 1'!$AU:$AU,MATCH($A19,'DAC1 Filtered Table 1'!$B:$B+0,0)),INDEX('DAC1 Filtered Table 1'!$AS:$AS,MATCH($A19,'DAC1 Filtered Table 1'!$B:$B+0,0)))</f>
        <v>259.29000000000002</v>
      </c>
      <c r="L19" s="61" t="str" cm="1">
        <f t="array" ref="L19">IF(AND(B19&gt;=2018,B19&lt;2025),INDEX('DAC1 Filtered Table 1'!$AX:$AX,MATCH($A19,'DAC1 Filtered Table 1'!$B:$B+0,0)),INDEX('DAC1 Filtered Table 1'!$AV:$AV,MATCH($A19,'DAC1 Filtered Table 1'!$B:$B+0,0)))</f>
        <v/>
      </c>
      <c r="M19" s="61" t="str" cm="1">
        <f t="array" ref="M19">IF(AND(C19&gt;=2018,C19&lt;2025),INDEX('DAC1 Filtered Table 1'!$AO:$AO,MATCH($A19,'DAC1 Filtered Table 1'!$B:$B+0,0)),INDEX('DAC1 Filtered Table 1'!$AM:$AM,MATCH($A19,'DAC1 Filtered Table 1'!$B:$B+0,0)))</f>
        <v/>
      </c>
      <c r="N19" s="61" cm="1">
        <f t="array" ref="N19">IF(AND(D19&gt;=2018,D19&lt;2025),INDEX('DAC1 Filtered Table 1'!$AR:$AR,MATCH($A19,'DAC1 Filtered Table 1'!$B:$B+0,0)),INDEX('DAC1 Filtered Table 1'!$AP:$AP,MATCH($A19,'DAC1 Filtered Table 1'!$B:$B+0,0)))</f>
        <v>1903.54</v>
      </c>
      <c r="O19" s="62">
        <f t="shared" si="7"/>
        <v>423.78657200154942</v>
      </c>
      <c r="P19" s="62" t="str">
        <f t="shared" si="8"/>
        <v/>
      </c>
      <c r="Q19" s="62" t="str">
        <f t="shared" si="9"/>
        <v/>
      </c>
      <c r="R19" s="62">
        <f t="shared" si="10"/>
        <v>3111.1677707116714</v>
      </c>
    </row>
    <row r="20" spans="1:18" x14ac:dyDescent="0.3">
      <c r="A20" s="1">
        <v>2007</v>
      </c>
      <c r="B20" s="60">
        <f>'HMT March 2026 GDP Deflators'!I60</f>
        <v>62.4026</v>
      </c>
      <c r="C20" s="61" cm="1">
        <f t="array" ref="C20">INDEX('DAC1 Filtered Table 1'!$AY:$AY,MATCH($A20,'DAC1 Filtered Table 1'!$B:$B+0,0))</f>
        <v>1385078.5</v>
      </c>
      <c r="D20" s="61" cm="1">
        <f t="array" ref="D20">IF(A20&gt;=2018,INDEX('DAC1 Filtered Table 1'!$AL:$AL,MATCH($A20,'DAC1 Filtered Table 1'!$B:$B+0,0)),INDEX('DAC1 Filtered Table 1'!$AJ:$AJ,MATCH($A20,'DAC1 Filtered Table 1'!$B:$B+0,0)))</f>
        <v>4921.3100000000004</v>
      </c>
      <c r="E20" s="62">
        <f t="shared" si="1"/>
        <v>7886.3861441670706</v>
      </c>
      <c r="F20" s="63">
        <f t="shared" si="2"/>
        <v>3.5530910341904812E-3</v>
      </c>
      <c r="G20" s="62">
        <f t="shared" si="3"/>
        <v>4614.05</v>
      </c>
      <c r="H20" s="62">
        <f t="shared" si="4"/>
        <v>7394.0028139853148</v>
      </c>
      <c r="I20" s="63">
        <f t="shared" si="5"/>
        <v>3.3312552321041731E-3</v>
      </c>
      <c r="J20" s="64">
        <f t="shared" si="6"/>
        <v>0.93756540433339897</v>
      </c>
      <c r="K20" s="61" cm="1">
        <f t="array" ref="K20">IF(AND(A20&gt;=2018,A20&lt;2025),INDEX('DAC1 Filtered Table 1'!$AU:$AU,MATCH($A20,'DAC1 Filtered Table 1'!$B:$B+0,0)),INDEX('DAC1 Filtered Table 1'!$AS:$AS,MATCH($A20,'DAC1 Filtered Table 1'!$B:$B+0,0)))</f>
        <v>272.18</v>
      </c>
      <c r="L20" s="61" t="str" cm="1">
        <f t="array" ref="L20">IF(AND(B20&gt;=2018,B20&lt;2025),INDEX('DAC1 Filtered Table 1'!$AX:$AX,MATCH($A20,'DAC1 Filtered Table 1'!$B:$B+0,0)),INDEX('DAC1 Filtered Table 1'!$AV:$AV,MATCH($A20,'DAC1 Filtered Table 1'!$B:$B+0,0)))</f>
        <v/>
      </c>
      <c r="M20" s="61" t="str" cm="1">
        <f t="array" ref="M20">IF(AND(C20&gt;=2018,C20&lt;2025),INDEX('DAC1 Filtered Table 1'!$AO:$AO,MATCH($A20,'DAC1 Filtered Table 1'!$B:$B+0,0)),INDEX('DAC1 Filtered Table 1'!$AM:$AM,MATCH($A20,'DAC1 Filtered Table 1'!$B:$B+0,0)))</f>
        <v/>
      </c>
      <c r="N20" s="61" cm="1">
        <f t="array" ref="N20">IF(AND(D20&gt;=2018,D20&lt;2025),INDEX('DAC1 Filtered Table 1'!$AR:$AR,MATCH($A20,'DAC1 Filtered Table 1'!$B:$B+0,0)),INDEX('DAC1 Filtered Table 1'!$AP:$AP,MATCH($A20,'DAC1 Filtered Table 1'!$B:$B+0,0)))</f>
        <v>35.08</v>
      </c>
      <c r="O20" s="62">
        <f t="shared" si="7"/>
        <v>436.16772378073989</v>
      </c>
      <c r="P20" s="62" t="str">
        <f t="shared" si="8"/>
        <v/>
      </c>
      <c r="Q20" s="62" t="str">
        <f t="shared" si="9"/>
        <v/>
      </c>
      <c r="R20" s="62">
        <f t="shared" si="10"/>
        <v>56.215606401015336</v>
      </c>
    </row>
    <row r="21" spans="1:18" x14ac:dyDescent="0.3">
      <c r="A21" s="1">
        <v>2008</v>
      </c>
      <c r="B21" s="60">
        <f>'HMT March 2026 GDP Deflators'!I61</f>
        <v>64.482699999999994</v>
      </c>
      <c r="C21" s="61" cm="1">
        <f t="array" ref="C21">INDEX('DAC1 Filtered Table 1'!$AY:$AY,MATCH($A21,'DAC1 Filtered Table 1'!$B:$B+0,0))</f>
        <v>1476868</v>
      </c>
      <c r="D21" s="61" cm="1">
        <f t="array" ref="D21">IF(A21&gt;=2018,INDEX('DAC1 Filtered Table 1'!$AL:$AL,MATCH($A21,'DAC1 Filtered Table 1'!$B:$B+0,0)),INDEX('DAC1 Filtered Table 1'!$AJ:$AJ,MATCH($A21,'DAC1 Filtered Table 1'!$B:$B+0,0)))</f>
        <v>6355.98</v>
      </c>
      <c r="E21" s="62">
        <f t="shared" si="1"/>
        <v>9856.8763404758174</v>
      </c>
      <c r="F21" s="63">
        <f t="shared" si="2"/>
        <v>4.3036886167213319E-3</v>
      </c>
      <c r="G21" s="62">
        <f t="shared" si="3"/>
        <v>5796.49</v>
      </c>
      <c r="H21" s="62">
        <f t="shared" si="4"/>
        <v>8989.2172629247852</v>
      </c>
      <c r="I21" s="63">
        <f t="shared" si="5"/>
        <v>3.9248531351481651E-3</v>
      </c>
      <c r="J21" s="64">
        <f t="shared" si="6"/>
        <v>0.91197423528708399</v>
      </c>
      <c r="K21" s="61" cm="1">
        <f t="array" ref="K21">IF(AND(A21&gt;=2018,A21&lt;2025),INDEX('DAC1 Filtered Table 1'!$AU:$AU,MATCH($A21,'DAC1 Filtered Table 1'!$B:$B+0,0)),INDEX('DAC1 Filtered Table 1'!$AS:$AS,MATCH($A21,'DAC1 Filtered Table 1'!$B:$B+0,0)))</f>
        <v>255.89</v>
      </c>
      <c r="L21" s="61" t="str" cm="1">
        <f t="array" ref="L21">IF(AND(B21&gt;=2018,B21&lt;2025),INDEX('DAC1 Filtered Table 1'!$AX:$AX,MATCH($A21,'DAC1 Filtered Table 1'!$B:$B+0,0)),INDEX('DAC1 Filtered Table 1'!$AV:$AV,MATCH($A21,'DAC1 Filtered Table 1'!$B:$B+0,0)))</f>
        <v/>
      </c>
      <c r="M21" s="61" t="str" cm="1">
        <f t="array" ref="M21">IF(AND(C21&gt;=2018,C21&lt;2025),INDEX('DAC1 Filtered Table 1'!$AO:$AO,MATCH($A21,'DAC1 Filtered Table 1'!$B:$B+0,0)),INDEX('DAC1 Filtered Table 1'!$AM:$AM,MATCH($A21,'DAC1 Filtered Table 1'!$B:$B+0,0)))</f>
        <v/>
      </c>
      <c r="N21" s="61" cm="1">
        <f t="array" ref="N21">IF(AND(D21&gt;=2018,D21&lt;2025),INDEX('DAC1 Filtered Table 1'!$AR:$AR,MATCH($A21,'DAC1 Filtered Table 1'!$B:$B+0,0)),INDEX('DAC1 Filtered Table 1'!$AP:$AP,MATCH($A21,'DAC1 Filtered Table 1'!$B:$B+0,0)))</f>
        <v>303.60000000000002</v>
      </c>
      <c r="O21" s="62">
        <f t="shared" si="7"/>
        <v>396.83512011748888</v>
      </c>
      <c r="P21" s="62" t="str">
        <f t="shared" si="8"/>
        <v/>
      </c>
      <c r="Q21" s="62" t="str">
        <f t="shared" si="9"/>
        <v/>
      </c>
      <c r="R21" s="62">
        <f t="shared" si="10"/>
        <v>470.82395743354431</v>
      </c>
    </row>
    <row r="22" spans="1:18" x14ac:dyDescent="0.3">
      <c r="A22" s="1">
        <v>2009</v>
      </c>
      <c r="B22" s="60">
        <f>'HMT March 2026 GDP Deflators'!I62</f>
        <v>65.761899999999997</v>
      </c>
      <c r="C22" s="61" cm="1">
        <f t="array" ref="C22">INDEX('DAC1 Filtered Table 1'!$AY:$AY,MATCH($A22,'DAC1 Filtered Table 1'!$B:$B+0,0))</f>
        <v>1423136</v>
      </c>
      <c r="D22" s="61" cm="1">
        <f t="array" ref="D22">IF(A22&gt;=2018,INDEX('DAC1 Filtered Table 1'!$AL:$AL,MATCH($A22,'DAC1 Filtered Table 1'!$B:$B+0,0)),INDEX('DAC1 Filtered Table 1'!$AJ:$AJ,MATCH($A22,'DAC1 Filtered Table 1'!$B:$B+0,0)))</f>
        <v>7223.13</v>
      </c>
      <c r="E22" s="62">
        <f t="shared" si="1"/>
        <v>10983.761113958082</v>
      </c>
      <c r="F22" s="63">
        <f t="shared" si="2"/>
        <v>5.0755022710408564E-3</v>
      </c>
      <c r="G22" s="62">
        <f t="shared" si="3"/>
        <v>6934.31</v>
      </c>
      <c r="H22" s="62">
        <f t="shared" si="4"/>
        <v>10544.570640446826</v>
      </c>
      <c r="I22" s="63">
        <f t="shared" si="5"/>
        <v>4.8725561014548151E-3</v>
      </c>
      <c r="J22" s="64">
        <f t="shared" si="6"/>
        <v>0.96001456432322285</v>
      </c>
      <c r="K22" s="61" cm="1">
        <f t="array" ref="K22">IF(AND(A22&gt;=2018,A22&lt;2025),INDEX('DAC1 Filtered Table 1'!$AU:$AU,MATCH($A22,'DAC1 Filtered Table 1'!$B:$B+0,0)),INDEX('DAC1 Filtered Table 1'!$AS:$AS,MATCH($A22,'DAC1 Filtered Table 1'!$B:$B+0,0)))</f>
        <v>254.19</v>
      </c>
      <c r="L22" s="61" cm="1">
        <f t="array" ref="L22">IF(AND(B22&gt;=2018,B22&lt;2025),INDEX('DAC1 Filtered Table 1'!$AX:$AX,MATCH($A22,'DAC1 Filtered Table 1'!$B:$B+0,0)),INDEX('DAC1 Filtered Table 1'!$AV:$AV,MATCH($A22,'DAC1 Filtered Table 1'!$B:$B+0,0)))</f>
        <v>7.36</v>
      </c>
      <c r="M22" s="61" t="str" cm="1">
        <f t="array" ref="M22">IF(AND(C22&gt;=2018,C22&lt;2025),INDEX('DAC1 Filtered Table 1'!$AO:$AO,MATCH($A22,'DAC1 Filtered Table 1'!$B:$B+0,0)),INDEX('DAC1 Filtered Table 1'!$AM:$AM,MATCH($A22,'DAC1 Filtered Table 1'!$B:$B+0,0)))</f>
        <v/>
      </c>
      <c r="N22" s="61" cm="1">
        <f t="array" ref="N22">IF(AND(D22&gt;=2018,D22&lt;2025),INDEX('DAC1 Filtered Table 1'!$AR:$AR,MATCH($A22,'DAC1 Filtered Table 1'!$B:$B+0,0)),INDEX('DAC1 Filtered Table 1'!$AP:$AP,MATCH($A22,'DAC1 Filtered Table 1'!$B:$B+0,0)))</f>
        <v>27.27</v>
      </c>
      <c r="O22" s="62">
        <f t="shared" si="7"/>
        <v>386.53080279006537</v>
      </c>
      <c r="P22" s="62">
        <f t="shared" si="8"/>
        <v>11.19189074524915</v>
      </c>
      <c r="Q22" s="62" t="str">
        <f t="shared" si="9"/>
        <v/>
      </c>
      <c r="R22" s="62">
        <f t="shared" si="10"/>
        <v>41.467779975943522</v>
      </c>
    </row>
    <row r="23" spans="1:18" x14ac:dyDescent="0.3">
      <c r="A23" s="1">
        <v>2010</v>
      </c>
      <c r="B23" s="60">
        <f>'HMT March 2026 GDP Deflators'!I63</f>
        <v>66.634100000000004</v>
      </c>
      <c r="C23" s="61" cm="1">
        <f t="array" ref="C23">INDEX('DAC1 Filtered Table 1'!$AY:$AY,MATCH($A23,'DAC1 Filtered Table 1'!$B:$B+0,0))</f>
        <v>1476034</v>
      </c>
      <c r="D23" s="61" cm="1">
        <f t="array" ref="D23">IF(A23&gt;=2018,INDEX('DAC1 Filtered Table 1'!$AL:$AL,MATCH($A23,'DAC1 Filtered Table 1'!$B:$B+0,0)),INDEX('DAC1 Filtered Table 1'!$AJ:$AJ,MATCH($A23,'DAC1 Filtered Table 1'!$B:$B+0,0)))</f>
        <v>8451.7999999999993</v>
      </c>
      <c r="E23" s="62">
        <f t="shared" si="1"/>
        <v>12683.896083236659</v>
      </c>
      <c r="F23" s="63">
        <f t="shared" si="2"/>
        <v>5.7260198613311069E-3</v>
      </c>
      <c r="G23" s="62">
        <f t="shared" si="3"/>
        <v>8083.6699999999992</v>
      </c>
      <c r="H23" s="62">
        <f t="shared" si="4"/>
        <v>12131.431204143222</v>
      </c>
      <c r="I23" s="63">
        <f t="shared" si="5"/>
        <v>5.4766150373229882E-3</v>
      </c>
      <c r="J23" s="64">
        <f t="shared" si="6"/>
        <v>0.95644359781348354</v>
      </c>
      <c r="K23" s="61" cm="1">
        <f t="array" ref="K23">IF(AND(A23&gt;=2018,A23&lt;2025),INDEX('DAC1 Filtered Table 1'!$AU:$AU,MATCH($A23,'DAC1 Filtered Table 1'!$B:$B+0,0)),INDEX('DAC1 Filtered Table 1'!$AS:$AS,MATCH($A23,'DAC1 Filtered Table 1'!$B:$B+0,0)))</f>
        <v>237.81</v>
      </c>
      <c r="L23" s="61" cm="1">
        <f t="array" ref="L23">IF(AND(B23&gt;=2018,B23&lt;2025),INDEX('DAC1 Filtered Table 1'!$AX:$AX,MATCH($A23,'DAC1 Filtered Table 1'!$B:$B+0,0)),INDEX('DAC1 Filtered Table 1'!$AV:$AV,MATCH($A23,'DAC1 Filtered Table 1'!$B:$B+0,0)))</f>
        <v>11.7</v>
      </c>
      <c r="M23" s="61" cm="1">
        <f t="array" ref="M23">IF(AND(C23&gt;=2018,C23&lt;2025),INDEX('DAC1 Filtered Table 1'!$AO:$AO,MATCH($A23,'DAC1 Filtered Table 1'!$B:$B+0,0)),INDEX('DAC1 Filtered Table 1'!$AM:$AM,MATCH($A23,'DAC1 Filtered Table 1'!$B:$B+0,0)))</f>
        <v>12.56</v>
      </c>
      <c r="N23" s="61" cm="1">
        <f t="array" ref="N23">IF(AND(D23&gt;=2018,D23&lt;2025),INDEX('DAC1 Filtered Table 1'!$AR:$AR,MATCH($A23,'DAC1 Filtered Table 1'!$B:$B+0,0)),INDEX('DAC1 Filtered Table 1'!$AP:$AP,MATCH($A23,'DAC1 Filtered Table 1'!$B:$B+0,0)))</f>
        <v>106.06</v>
      </c>
      <c r="O23" s="62">
        <f t="shared" si="7"/>
        <v>356.88934044280631</v>
      </c>
      <c r="P23" s="62">
        <f t="shared" si="8"/>
        <v>17.558577365042822</v>
      </c>
      <c r="Q23" s="62">
        <f t="shared" si="9"/>
        <v>18.849207838028878</v>
      </c>
      <c r="R23" s="62">
        <f t="shared" si="10"/>
        <v>159.16775344755914</v>
      </c>
    </row>
    <row r="24" spans="1:18" x14ac:dyDescent="0.3">
      <c r="A24" s="1">
        <v>2011</v>
      </c>
      <c r="B24" s="60">
        <f>'HMT March 2026 GDP Deflators'!I64</f>
        <v>68.284800000000004</v>
      </c>
      <c r="C24" s="61" cm="1">
        <f t="array" ref="C24">INDEX('DAC1 Filtered Table 1'!$AY:$AY,MATCH($A24,'DAC1 Filtered Table 1'!$B:$B+0,0))</f>
        <v>1534017</v>
      </c>
      <c r="D24" s="61" cm="1">
        <f t="array" ref="D24">IF(A24&gt;=2018,INDEX('DAC1 Filtered Table 1'!$AL:$AL,MATCH($A24,'DAC1 Filtered Table 1'!$B:$B+0,0)),INDEX('DAC1 Filtered Table 1'!$AJ:$AJ,MATCH($A24,'DAC1 Filtered Table 1'!$B:$B+0,0)))</f>
        <v>8628.6299999999992</v>
      </c>
      <c r="E24" s="62">
        <f t="shared" si="1"/>
        <v>12636.238225783773</v>
      </c>
      <c r="F24" s="63">
        <f t="shared" si="2"/>
        <v>5.6248594376724637E-3</v>
      </c>
      <c r="G24" s="62">
        <f t="shared" si="3"/>
        <v>8201.0999999999985</v>
      </c>
      <c r="H24" s="62">
        <f t="shared" si="4"/>
        <v>12010.139884718117</v>
      </c>
      <c r="I24" s="63">
        <f t="shared" si="5"/>
        <v>5.3461597883204676E-3</v>
      </c>
      <c r="J24" s="64">
        <f t="shared" si="6"/>
        <v>0.95045215752674517</v>
      </c>
      <c r="K24" s="61" cm="1">
        <f t="array" ref="K24">IF(AND(A24&gt;=2018,A24&lt;2025),INDEX('DAC1 Filtered Table 1'!$AU:$AU,MATCH($A24,'DAC1 Filtered Table 1'!$B:$B+0,0)),INDEX('DAC1 Filtered Table 1'!$AS:$AS,MATCH($A24,'DAC1 Filtered Table 1'!$B:$B+0,0)))</f>
        <v>286.17</v>
      </c>
      <c r="L24" s="61" cm="1">
        <f t="array" ref="L24">IF(AND(B24&gt;=2018,B24&lt;2025),INDEX('DAC1 Filtered Table 1'!$AX:$AX,MATCH($A24,'DAC1 Filtered Table 1'!$B:$B+0,0)),INDEX('DAC1 Filtered Table 1'!$AV:$AV,MATCH($A24,'DAC1 Filtered Table 1'!$B:$B+0,0)))</f>
        <v>19.52</v>
      </c>
      <c r="M24" s="61" cm="1">
        <f t="array" ref="M24">IF(AND(C24&gt;=2018,C24&lt;2025),INDEX('DAC1 Filtered Table 1'!$AO:$AO,MATCH($A24,'DAC1 Filtered Table 1'!$B:$B+0,0)),INDEX('DAC1 Filtered Table 1'!$AM:$AM,MATCH($A24,'DAC1 Filtered Table 1'!$B:$B+0,0)))</f>
        <v>8.56</v>
      </c>
      <c r="N24" s="61" cm="1">
        <f t="array" ref="N24">IF(AND(D24&gt;=2018,D24&lt;2025),INDEX('DAC1 Filtered Table 1'!$AR:$AR,MATCH($A24,'DAC1 Filtered Table 1'!$B:$B+0,0)),INDEX('DAC1 Filtered Table 1'!$AP:$AP,MATCH($A24,'DAC1 Filtered Table 1'!$B:$B+0,0)))</f>
        <v>113.28</v>
      </c>
      <c r="O24" s="62">
        <f t="shared" si="7"/>
        <v>419.08301701110639</v>
      </c>
      <c r="P24" s="62">
        <f t="shared" si="8"/>
        <v>28.586156802099438</v>
      </c>
      <c r="Q24" s="62">
        <f t="shared" si="9"/>
        <v>12.535732696002624</v>
      </c>
      <c r="R24" s="62">
        <f t="shared" si="10"/>
        <v>165.89343455644592</v>
      </c>
    </row>
    <row r="25" spans="1:18" x14ac:dyDescent="0.3">
      <c r="A25" s="1">
        <v>2012</v>
      </c>
      <c r="B25" s="60">
        <f>'HMT March 2026 GDP Deflators'!I65</f>
        <v>69.340800000000002</v>
      </c>
      <c r="C25" s="61" cm="1">
        <f t="array" ref="C25">INDEX('DAC1 Filtered Table 1'!$AY:$AY,MATCH($A25,'DAC1 Filtered Table 1'!$B:$B+0,0))</f>
        <v>1560164.22</v>
      </c>
      <c r="D25" s="61" cm="1">
        <f t="array" ref="D25">IF(A25&gt;=2018,INDEX('DAC1 Filtered Table 1'!$AL:$AL,MATCH($A25,'DAC1 Filtered Table 1'!$B:$B+0,0)),INDEX('DAC1 Filtered Table 1'!$AJ:$AJ,MATCH($A25,'DAC1 Filtered Table 1'!$B:$B+0,0)))</f>
        <v>8766.89</v>
      </c>
      <c r="E25" s="62">
        <f t="shared" si="1"/>
        <v>12643.191310166598</v>
      </c>
      <c r="F25" s="63">
        <f t="shared" si="2"/>
        <v>5.6192097521631408E-3</v>
      </c>
      <c r="G25" s="62">
        <f t="shared" si="3"/>
        <v>8312.18</v>
      </c>
      <c r="H25" s="62">
        <f t="shared" si="4"/>
        <v>11987.430199824636</v>
      </c>
      <c r="I25" s="63">
        <f t="shared" si="5"/>
        <v>5.3277596636589963E-3</v>
      </c>
      <c r="J25" s="64">
        <f t="shared" si="6"/>
        <v>0.94813326048347824</v>
      </c>
      <c r="K25" s="61" cm="1">
        <f t="array" ref="K25">IF(AND(A25&gt;=2018,A25&lt;2025),INDEX('DAC1 Filtered Table 1'!$AU:$AU,MATCH($A25,'DAC1 Filtered Table 1'!$B:$B+0,0)),INDEX('DAC1 Filtered Table 1'!$AS:$AS,MATCH($A25,'DAC1 Filtered Table 1'!$B:$B+0,0)))</f>
        <v>333.44</v>
      </c>
      <c r="L25" s="61" cm="1">
        <f t="array" ref="L25">IF(AND(B25&gt;=2018,B25&lt;2025),INDEX('DAC1 Filtered Table 1'!$AX:$AX,MATCH($A25,'DAC1 Filtered Table 1'!$B:$B+0,0)),INDEX('DAC1 Filtered Table 1'!$AV:$AV,MATCH($A25,'DAC1 Filtered Table 1'!$B:$B+0,0)))</f>
        <v>28.37</v>
      </c>
      <c r="M25" s="61" cm="1">
        <f t="array" ref="M25">IF(AND(C25&gt;=2018,C25&lt;2025),INDEX('DAC1 Filtered Table 1'!$AO:$AO,MATCH($A25,'DAC1 Filtered Table 1'!$B:$B+0,0)),INDEX('DAC1 Filtered Table 1'!$AM:$AM,MATCH($A25,'DAC1 Filtered Table 1'!$B:$B+0,0)))</f>
        <v>21.93</v>
      </c>
      <c r="N25" s="61" cm="1">
        <f t="array" ref="N25">IF(AND(D25&gt;=2018,D25&lt;2025),INDEX('DAC1 Filtered Table 1'!$AR:$AR,MATCH($A25,'DAC1 Filtered Table 1'!$B:$B+0,0)),INDEX('DAC1 Filtered Table 1'!$AP:$AP,MATCH($A25,'DAC1 Filtered Table 1'!$B:$B+0,0)))</f>
        <v>70.97</v>
      </c>
      <c r="O25" s="62">
        <f t="shared" si="7"/>
        <v>480.8712907840694</v>
      </c>
      <c r="P25" s="62">
        <f t="shared" si="8"/>
        <v>40.913863122432971</v>
      </c>
      <c r="Q25" s="62">
        <f t="shared" si="9"/>
        <v>31.62640177211685</v>
      </c>
      <c r="R25" s="62">
        <f t="shared" si="10"/>
        <v>102.34955466334395</v>
      </c>
    </row>
    <row r="26" spans="1:18" x14ac:dyDescent="0.3">
      <c r="A26" s="1">
        <v>2013</v>
      </c>
      <c r="B26" s="60">
        <f>'HMT March 2026 GDP Deflators'!I66</f>
        <v>70.834999999999994</v>
      </c>
      <c r="C26" s="61" cm="1">
        <f t="array" ref="C26">INDEX('DAC1 Filtered Table 1'!$AY:$AY,MATCH($A26,'DAC1 Filtered Table 1'!$B:$B+0,0))</f>
        <v>1622107.82</v>
      </c>
      <c r="D26" s="61" cm="1">
        <f t="array" ref="D26">IF(A26&gt;=2018,INDEX('DAC1 Filtered Table 1'!$AL:$AL,MATCH($A26,'DAC1 Filtered Table 1'!$B:$B+0,0)),INDEX('DAC1 Filtered Table 1'!$AJ:$AJ,MATCH($A26,'DAC1 Filtered Table 1'!$B:$B+0,0)))</f>
        <v>11430.52</v>
      </c>
      <c r="E26" s="62">
        <f t="shared" si="1"/>
        <v>16136.825015881981</v>
      </c>
      <c r="F26" s="63">
        <f t="shared" si="2"/>
        <v>7.0467079062598937E-3</v>
      </c>
      <c r="G26" s="62">
        <f t="shared" si="3"/>
        <v>11102.890000000001</v>
      </c>
      <c r="H26" s="62">
        <f t="shared" si="4"/>
        <v>15674.299428248751</v>
      </c>
      <c r="I26" s="63">
        <f t="shared" si="5"/>
        <v>6.8447299637578963E-3</v>
      </c>
      <c r="J26" s="64">
        <f t="shared" si="6"/>
        <v>0.97133726199682957</v>
      </c>
      <c r="K26" s="61" cm="1">
        <f t="array" ref="K26">IF(AND(A26&gt;=2018,A26&lt;2025),INDEX('DAC1 Filtered Table 1'!$AU:$AU,MATCH($A26,'DAC1 Filtered Table 1'!$B:$B+0,0)),INDEX('DAC1 Filtered Table 1'!$AS:$AS,MATCH($A26,'DAC1 Filtered Table 1'!$B:$B+0,0)))</f>
        <v>236.96</v>
      </c>
      <c r="L26" s="61" cm="1">
        <f t="array" ref="L26">IF(AND(B26&gt;=2018,B26&lt;2025),INDEX('DAC1 Filtered Table 1'!$AX:$AX,MATCH($A26,'DAC1 Filtered Table 1'!$B:$B+0,0)),INDEX('DAC1 Filtered Table 1'!$AV:$AV,MATCH($A26,'DAC1 Filtered Table 1'!$B:$B+0,0)))</f>
        <v>32.33</v>
      </c>
      <c r="M26" s="61" cm="1">
        <f t="array" ref="M26">IF(AND(C26&gt;=2018,C26&lt;2025),INDEX('DAC1 Filtered Table 1'!$AO:$AO,MATCH($A26,'DAC1 Filtered Table 1'!$B:$B+0,0)),INDEX('DAC1 Filtered Table 1'!$AM:$AM,MATCH($A26,'DAC1 Filtered Table 1'!$B:$B+0,0)))</f>
        <v>16.98</v>
      </c>
      <c r="N26" s="61" cm="1">
        <f t="array" ref="N26">IF(AND(D26&gt;=2018,D26&lt;2025),INDEX('DAC1 Filtered Table 1'!$AR:$AR,MATCH($A26,'DAC1 Filtered Table 1'!$B:$B+0,0)),INDEX('DAC1 Filtered Table 1'!$AP:$AP,MATCH($A26,'DAC1 Filtered Table 1'!$B:$B+0,0)))</f>
        <v>41.36</v>
      </c>
      <c r="O26" s="62">
        <f t="shared" si="7"/>
        <v>334.5238935554458</v>
      </c>
      <c r="P26" s="62">
        <f t="shared" si="8"/>
        <v>45.641279028728739</v>
      </c>
      <c r="Q26" s="62">
        <f t="shared" si="9"/>
        <v>23.971200677631117</v>
      </c>
      <c r="R26" s="62">
        <f t="shared" si="10"/>
        <v>58.389214371426561</v>
      </c>
    </row>
    <row r="27" spans="1:18" x14ac:dyDescent="0.3">
      <c r="A27" s="1">
        <v>2014</v>
      </c>
      <c r="B27" s="60">
        <f>'HMT March 2026 GDP Deflators'!I67</f>
        <v>71.965800000000002</v>
      </c>
      <c r="C27" s="61" cm="1">
        <f t="array" ref="C27">INDEX('DAC1 Filtered Table 1'!$AY:$AY,MATCH($A27,'DAC1 Filtered Table 1'!$B:$B+0,0))</f>
        <v>1669823</v>
      </c>
      <c r="D27" s="61" cm="1">
        <f t="array" ref="D27">IF(A27&gt;=2018,INDEX('DAC1 Filtered Table 1'!$AL:$AL,MATCH($A27,'DAC1 Filtered Table 1'!$B:$B+0,0)),INDEX('DAC1 Filtered Table 1'!$AJ:$AJ,MATCH($A27,'DAC1 Filtered Table 1'!$B:$B+0,0)))</f>
        <v>11700.47</v>
      </c>
      <c r="E27" s="62">
        <f t="shared" si="1"/>
        <v>16258.375506143195</v>
      </c>
      <c r="F27" s="63">
        <f t="shared" si="2"/>
        <v>7.0070121204462987E-3</v>
      </c>
      <c r="G27" s="62">
        <f t="shared" si="3"/>
        <v>11281.96</v>
      </c>
      <c r="H27" s="62">
        <f t="shared" si="4"/>
        <v>15676.835385697093</v>
      </c>
      <c r="I27" s="63">
        <f t="shared" si="5"/>
        <v>6.7563807661051491E-3</v>
      </c>
      <c r="J27" s="64">
        <f t="shared" si="6"/>
        <v>0.96423135139015781</v>
      </c>
      <c r="K27" s="61" cm="1">
        <f t="array" ref="K27">IF(AND(A27&gt;=2018,A27&lt;2025),INDEX('DAC1 Filtered Table 1'!$AU:$AU,MATCH($A27,'DAC1 Filtered Table 1'!$B:$B+0,0)),INDEX('DAC1 Filtered Table 1'!$AS:$AS,MATCH($A27,'DAC1 Filtered Table 1'!$B:$B+0,0)))</f>
        <v>262.12</v>
      </c>
      <c r="L27" s="61" cm="1">
        <f t="array" ref="L27">IF(AND(B27&gt;=2018,B27&lt;2025),INDEX('DAC1 Filtered Table 1'!$AX:$AX,MATCH($A27,'DAC1 Filtered Table 1'!$B:$B+0,0)),INDEX('DAC1 Filtered Table 1'!$AV:$AV,MATCH($A27,'DAC1 Filtered Table 1'!$B:$B+0,0)))</f>
        <v>134.79</v>
      </c>
      <c r="M27" s="61" cm="1">
        <f t="array" ref="M27">IF(AND(C27&gt;=2018,C27&lt;2025),INDEX('DAC1 Filtered Table 1'!$AO:$AO,MATCH($A27,'DAC1 Filtered Table 1'!$B:$B+0,0)),INDEX('DAC1 Filtered Table 1'!$AM:$AM,MATCH($A27,'DAC1 Filtered Table 1'!$B:$B+0,0)))</f>
        <v>18.37</v>
      </c>
      <c r="N27" s="61" cm="1">
        <f t="array" ref="N27">IF(AND(D27&gt;=2018,D27&lt;2025),INDEX('DAC1 Filtered Table 1'!$AR:$AR,MATCH($A27,'DAC1 Filtered Table 1'!$B:$B+0,0)),INDEX('DAC1 Filtered Table 1'!$AP:$AP,MATCH($A27,'DAC1 Filtered Table 1'!$B:$B+0,0)))</f>
        <v>3.23</v>
      </c>
      <c r="O27" s="62">
        <f t="shared" si="7"/>
        <v>364.22856412351422</v>
      </c>
      <c r="P27" s="62">
        <f t="shared" si="8"/>
        <v>187.29729955061987</v>
      </c>
      <c r="Q27" s="62">
        <f t="shared" si="9"/>
        <v>25.526013745417963</v>
      </c>
      <c r="R27" s="62">
        <f t="shared" si="10"/>
        <v>4.4882430265487221</v>
      </c>
    </row>
    <row r="28" spans="1:18" x14ac:dyDescent="0.3">
      <c r="A28" s="1">
        <v>2015</v>
      </c>
      <c r="B28" s="60">
        <f>'HMT March 2026 GDP Deflators'!I68</f>
        <v>72.448999999999998</v>
      </c>
      <c r="C28" s="61" cm="1">
        <f t="array" ref="C28">INDEX('DAC1 Filtered Table 1'!$AY:$AY,MATCH($A28,'DAC1 Filtered Table 1'!$B:$B+0,0))</f>
        <v>1722979</v>
      </c>
      <c r="D28" s="61" cm="1">
        <f t="array" ref="D28">IF(A28&gt;=2018,INDEX('DAC1 Filtered Table 1'!$AL:$AL,MATCH($A28,'DAC1 Filtered Table 1'!$B:$B+0,0)),INDEX('DAC1 Filtered Table 1'!$AJ:$AJ,MATCH($A28,'DAC1 Filtered Table 1'!$B:$B+0,0)))</f>
        <v>12142.84</v>
      </c>
      <c r="E28" s="62">
        <f t="shared" si="1"/>
        <v>16760.534997032395</v>
      </c>
      <c r="F28" s="63">
        <f t="shared" si="2"/>
        <v>7.0475844453124501E-3</v>
      </c>
      <c r="G28" s="62">
        <f t="shared" si="3"/>
        <v>11403.39</v>
      </c>
      <c r="H28" s="62">
        <f t="shared" si="4"/>
        <v>15739.88598876451</v>
      </c>
      <c r="I28" s="63">
        <f t="shared" si="5"/>
        <v>6.6184149661719614E-3</v>
      </c>
      <c r="J28" s="64">
        <f t="shared" si="6"/>
        <v>0.93910403167627998</v>
      </c>
      <c r="K28" s="61" cm="1">
        <f t="array" ref="K28">IF(AND(A28&gt;=2018,A28&lt;2025),INDEX('DAC1 Filtered Table 1'!$AU:$AU,MATCH($A28,'DAC1 Filtered Table 1'!$B:$B+0,0)),INDEX('DAC1 Filtered Table 1'!$AS:$AS,MATCH($A28,'DAC1 Filtered Table 1'!$B:$B+0,0)))</f>
        <v>412.82</v>
      </c>
      <c r="L28" s="61" cm="1">
        <f t="array" ref="L28">IF(AND(B28&gt;=2018,B28&lt;2025),INDEX('DAC1 Filtered Table 1'!$AX:$AX,MATCH($A28,'DAC1 Filtered Table 1'!$B:$B+0,0)),INDEX('DAC1 Filtered Table 1'!$AV:$AV,MATCH($A28,'DAC1 Filtered Table 1'!$B:$B+0,0)))</f>
        <v>255.58</v>
      </c>
      <c r="M28" s="61" cm="1">
        <f t="array" ref="M28">IF(AND(C28&gt;=2018,C28&lt;2025),INDEX('DAC1 Filtered Table 1'!$AO:$AO,MATCH($A28,'DAC1 Filtered Table 1'!$B:$B+0,0)),INDEX('DAC1 Filtered Table 1'!$AM:$AM,MATCH($A28,'DAC1 Filtered Table 1'!$B:$B+0,0)))</f>
        <v>71.05</v>
      </c>
      <c r="N28" s="61" t="str" cm="1">
        <f t="array" ref="N28">IF(AND(D28&gt;=2018,D28&lt;2025),INDEX('DAC1 Filtered Table 1'!$AR:$AR,MATCH($A28,'DAC1 Filtered Table 1'!$B:$B+0,0)),INDEX('DAC1 Filtered Table 1'!$AP:$AP,MATCH($A28,'DAC1 Filtered Table 1'!$B:$B+0,0)))</f>
        <v/>
      </c>
      <c r="O28" s="62">
        <f t="shared" si="7"/>
        <v>569.8077268147249</v>
      </c>
      <c r="P28" s="62">
        <f t="shared" si="8"/>
        <v>352.77229499371975</v>
      </c>
      <c r="Q28" s="62">
        <f t="shared" si="9"/>
        <v>98.068986459440438</v>
      </c>
      <c r="R28" s="62" t="str">
        <f t="shared" si="10"/>
        <v/>
      </c>
    </row>
    <row r="29" spans="1:18" x14ac:dyDescent="0.3">
      <c r="A29" s="1">
        <v>2016</v>
      </c>
      <c r="B29" s="60">
        <f>'HMT March 2026 GDP Deflators'!I69</f>
        <v>73.703900000000004</v>
      </c>
      <c r="C29" s="61" cm="1">
        <f t="array" ref="C29">INDEX('DAC1 Filtered Table 1'!$AY:$AY,MATCH($A29,'DAC1 Filtered Table 1'!$B:$B+0,0))</f>
        <v>1910707.77</v>
      </c>
      <c r="D29" s="61" cm="1">
        <f t="array" ref="D29">IF(A29&gt;=2018,INDEX('DAC1 Filtered Table 1'!$AL:$AL,MATCH($A29,'DAC1 Filtered Table 1'!$B:$B+0,0)),INDEX('DAC1 Filtered Table 1'!$AJ:$AJ,MATCH($A29,'DAC1 Filtered Table 1'!$B:$B+0,0)))</f>
        <v>13377.12</v>
      </c>
      <c r="E29" s="62">
        <f t="shared" si="1"/>
        <v>18149.812967834809</v>
      </c>
      <c r="F29" s="63">
        <f t="shared" si="2"/>
        <v>7.0011334072295111E-3</v>
      </c>
      <c r="G29" s="62">
        <f t="shared" si="3"/>
        <v>12378.44</v>
      </c>
      <c r="H29" s="62">
        <f t="shared" si="4"/>
        <v>16794.823611776312</v>
      </c>
      <c r="I29" s="63">
        <f t="shared" si="5"/>
        <v>6.4784579799976429E-3</v>
      </c>
      <c r="J29" s="64">
        <f t="shared" si="6"/>
        <v>0.92534416974655231</v>
      </c>
      <c r="K29" s="61" cm="1">
        <f t="array" ref="K29">IF(AND(A29&gt;=2018,A29&lt;2025),INDEX('DAC1 Filtered Table 1'!$AU:$AU,MATCH($A29,'DAC1 Filtered Table 1'!$B:$B+0,0)),INDEX('DAC1 Filtered Table 1'!$AS:$AS,MATCH($A29,'DAC1 Filtered Table 1'!$B:$B+0,0)))</f>
        <v>478.16</v>
      </c>
      <c r="L29" s="61" cm="1">
        <f t="array" ref="L29">IF(AND(B29&gt;=2018,B29&lt;2025),INDEX('DAC1 Filtered Table 1'!$AX:$AX,MATCH($A29,'DAC1 Filtered Table 1'!$B:$B+0,0)),INDEX('DAC1 Filtered Table 1'!$AV:$AV,MATCH($A29,'DAC1 Filtered Table 1'!$B:$B+0,0)))</f>
        <v>425.36</v>
      </c>
      <c r="M29" s="61" cm="1">
        <f t="array" ref="M29">IF(AND(C29&gt;=2018,C29&lt;2025),INDEX('DAC1 Filtered Table 1'!$AO:$AO,MATCH($A29,'DAC1 Filtered Table 1'!$B:$B+0,0)),INDEX('DAC1 Filtered Table 1'!$AM:$AM,MATCH($A29,'DAC1 Filtered Table 1'!$B:$B+0,0)))</f>
        <v>92.91</v>
      </c>
      <c r="N29" s="61" cm="1">
        <f t="array" ref="N29">IF(AND(D29&gt;=2018,D29&lt;2025),INDEX('DAC1 Filtered Table 1'!$AR:$AR,MATCH($A29,'DAC1 Filtered Table 1'!$B:$B+0,0)),INDEX('DAC1 Filtered Table 1'!$AP:$AP,MATCH($A29,'DAC1 Filtered Table 1'!$B:$B+0,0)))</f>
        <v>2.25</v>
      </c>
      <c r="O29" s="62">
        <f t="shared" si="7"/>
        <v>648.75807114684574</v>
      </c>
      <c r="P29" s="62">
        <f t="shared" si="8"/>
        <v>577.12007098674565</v>
      </c>
      <c r="Q29" s="62">
        <f t="shared" si="9"/>
        <v>126.058458236267</v>
      </c>
      <c r="R29" s="62">
        <f t="shared" si="10"/>
        <v>3.0527556886406284</v>
      </c>
    </row>
    <row r="30" spans="1:18" x14ac:dyDescent="0.3">
      <c r="A30" s="1">
        <v>2017</v>
      </c>
      <c r="B30" s="60">
        <f>'HMT March 2026 GDP Deflators'!I70</f>
        <v>74.842699999999994</v>
      </c>
      <c r="C30" s="61" cm="1">
        <f t="array" ref="C30">INDEX('DAC1 Filtered Table 1'!$AY:$AY,MATCH($A30,'DAC1 Filtered Table 1'!$B:$B+0,0))</f>
        <v>2011674</v>
      </c>
      <c r="D30" s="61" cm="1">
        <f t="array" ref="D30">IF(A30&gt;=2018,INDEX('DAC1 Filtered Table 1'!$AL:$AL,MATCH($A30,'DAC1 Filtered Table 1'!$B:$B+0,0)),INDEX('DAC1 Filtered Table 1'!$AJ:$AJ,MATCH($A30,'DAC1 Filtered Table 1'!$B:$B+0,0)))</f>
        <v>14051.29</v>
      </c>
      <c r="E30" s="62">
        <f t="shared" si="1"/>
        <v>18774.429570285414</v>
      </c>
      <c r="F30" s="63">
        <f t="shared" si="2"/>
        <v>6.9848742887764128E-3</v>
      </c>
      <c r="G30" s="62">
        <f t="shared" si="3"/>
        <v>13026.17</v>
      </c>
      <c r="H30" s="62">
        <f t="shared" si="4"/>
        <v>17404.730187446472</v>
      </c>
      <c r="I30" s="63">
        <f t="shared" si="5"/>
        <v>6.4752887396267982E-3</v>
      </c>
      <c r="J30" s="64">
        <f t="shared" si="6"/>
        <v>0.92704442083253558</v>
      </c>
      <c r="K30" s="61" cm="1">
        <f t="array" ref="K30">IF(AND(A30&gt;=2018,A30&lt;2025),INDEX('DAC1 Filtered Table 1'!$AU:$AU,MATCH($A30,'DAC1 Filtered Table 1'!$B:$B+0,0)),INDEX('DAC1 Filtered Table 1'!$AS:$AS,MATCH($A30,'DAC1 Filtered Table 1'!$B:$B+0,0)))</f>
        <v>545.73</v>
      </c>
      <c r="L30" s="61" cm="1">
        <f t="array" ref="L30">IF(AND(B30&gt;=2018,B30&lt;2025),INDEX('DAC1 Filtered Table 1'!$AX:$AX,MATCH($A30,'DAC1 Filtered Table 1'!$B:$B+0,0)),INDEX('DAC1 Filtered Table 1'!$AV:$AV,MATCH($A30,'DAC1 Filtered Table 1'!$B:$B+0,0)))</f>
        <v>381.96</v>
      </c>
      <c r="M30" s="61" cm="1">
        <f t="array" ref="M30">IF(AND(C30&gt;=2018,C30&lt;2025),INDEX('DAC1 Filtered Table 1'!$AO:$AO,MATCH($A30,'DAC1 Filtered Table 1'!$B:$B+0,0)),INDEX('DAC1 Filtered Table 1'!$AM:$AM,MATCH($A30,'DAC1 Filtered Table 1'!$B:$B+0,0)))</f>
        <v>94.54</v>
      </c>
      <c r="N30" s="61" cm="1">
        <f t="array" ref="N30">IF(AND(D30&gt;=2018,D30&lt;2025),INDEX('DAC1 Filtered Table 1'!$AR:$AR,MATCH($A30,'DAC1 Filtered Table 1'!$B:$B+0,0)),INDEX('DAC1 Filtered Table 1'!$AP:$AP,MATCH($A30,'DAC1 Filtered Table 1'!$B:$B+0,0)))</f>
        <v>2.89</v>
      </c>
      <c r="O30" s="62">
        <f t="shared" si="7"/>
        <v>729.16931110181758</v>
      </c>
      <c r="P30" s="62">
        <f t="shared" si="8"/>
        <v>510.35037485285807</v>
      </c>
      <c r="Q30" s="62">
        <f t="shared" si="9"/>
        <v>126.31826484079276</v>
      </c>
      <c r="R30" s="62">
        <f t="shared" si="10"/>
        <v>3.8614320434725098</v>
      </c>
    </row>
    <row r="31" spans="1:18" x14ac:dyDescent="0.3">
      <c r="A31" s="1">
        <v>2018</v>
      </c>
      <c r="B31" s="60">
        <f>'HMT March 2026 GDP Deflators'!I71</f>
        <v>76.311700000000002</v>
      </c>
      <c r="C31" s="61" cm="1">
        <f t="array" ref="C31">INDEX('DAC1 Filtered Table 1'!$AY:$AY,MATCH($A31,'DAC1 Filtered Table 1'!$B:$B+0,0))</f>
        <v>2091074</v>
      </c>
      <c r="D31" s="61" cm="1">
        <f t="array" ref="D31">IF(A31&gt;=2018,INDEX('DAC1 Filtered Table 1'!$AL:$AL,MATCH($A31,'DAC1 Filtered Table 1'!$B:$B+0,0)),INDEX('DAC1 Filtered Table 1'!$AJ:$AJ,MATCH($A31,'DAC1 Filtered Table 1'!$B:$B+0,0)))</f>
        <v>14542.07</v>
      </c>
      <c r="E31" s="62">
        <f t="shared" si="1"/>
        <v>19056.147353551292</v>
      </c>
      <c r="F31" s="63">
        <f t="shared" si="2"/>
        <v>6.9543545565580178E-3</v>
      </c>
      <c r="G31" s="62">
        <f t="shared" si="3"/>
        <v>13415.3</v>
      </c>
      <c r="H31" s="62">
        <f t="shared" si="4"/>
        <v>17579.610990188921</v>
      </c>
      <c r="I31" s="63">
        <f t="shared" si="5"/>
        <v>6.4155070552261656E-3</v>
      </c>
      <c r="J31" s="64">
        <f t="shared" si="6"/>
        <v>0.92251653306578774</v>
      </c>
      <c r="K31" s="61" cm="1">
        <f t="array" ref="K31">IF(AND(A31&gt;=2018,A31&lt;2025),INDEX('DAC1 Filtered Table 1'!$AU:$AU,MATCH($A31,'DAC1 Filtered Table 1'!$B:$B+0,0)),INDEX('DAC1 Filtered Table 1'!$AS:$AS,MATCH($A31,'DAC1 Filtered Table 1'!$B:$B+0,0)))</f>
        <v>657.61</v>
      </c>
      <c r="L31" s="61" cm="1">
        <f t="array" ref="L31">IF(AND(B31&gt;=2018,B31&lt;2025),INDEX('DAC1 Filtered Table 1'!$AX:$AX,MATCH($A31,'DAC1 Filtered Table 1'!$B:$B+0,0)),INDEX('DAC1 Filtered Table 1'!$AV:$AV,MATCH($A31,'DAC1 Filtered Table 1'!$B:$B+0,0)))</f>
        <v>369.68</v>
      </c>
      <c r="M31" s="61" cm="1">
        <f t="array" ref="M31">IF(AND(C31&gt;=2018,C31&lt;2025),INDEX('DAC1 Filtered Table 1'!$AO:$AO,MATCH($A31,'DAC1 Filtered Table 1'!$B:$B+0,0)),INDEX('DAC1 Filtered Table 1'!$AM:$AM,MATCH($A31,'DAC1 Filtered Table 1'!$B:$B+0,0)))</f>
        <v>95.95</v>
      </c>
      <c r="N31" s="61" cm="1">
        <f t="array" ref="N31">IF(AND(D31&gt;=2018,D31&lt;2025),INDEX('DAC1 Filtered Table 1'!$AR:$AR,MATCH($A31,'DAC1 Filtered Table 1'!$B:$B+0,0)),INDEX('DAC1 Filtered Table 1'!$AP:$AP,MATCH($A31,'DAC1 Filtered Table 1'!$B:$B+0,0)))</f>
        <v>3.53</v>
      </c>
      <c r="O31" s="62">
        <f t="shared" si="7"/>
        <v>861.74203955618873</v>
      </c>
      <c r="P31" s="62">
        <f t="shared" si="8"/>
        <v>484.43423485520572</v>
      </c>
      <c r="Q31" s="62">
        <f t="shared" si="9"/>
        <v>125.73432383238745</v>
      </c>
      <c r="R31" s="62">
        <f t="shared" si="10"/>
        <v>4.6257651185860098</v>
      </c>
    </row>
    <row r="32" spans="1:18" x14ac:dyDescent="0.3">
      <c r="A32" s="1">
        <v>2019</v>
      </c>
      <c r="B32" s="60">
        <f>'HMT March 2026 GDP Deflators'!I72</f>
        <v>78.189499999999995</v>
      </c>
      <c r="C32" s="61" cm="1">
        <f t="array" ref="C32">INDEX('DAC1 Filtered Table 1'!$AY:$AY,MATCH($A32,'DAC1 Filtered Table 1'!$B:$B+0,0))</f>
        <v>2157825.73</v>
      </c>
      <c r="D32" s="61" cm="1">
        <f t="array" ref="D32">IF(A32&gt;=2018,INDEX('DAC1 Filtered Table 1'!$AL:$AL,MATCH($A32,'DAC1 Filtered Table 1'!$B:$B+0,0)),INDEX('DAC1 Filtered Table 1'!$AJ:$AJ,MATCH($A32,'DAC1 Filtered Table 1'!$B:$B+0,0)))</f>
        <v>15175.9</v>
      </c>
      <c r="E32" s="62">
        <f t="shared" si="1"/>
        <v>19409.127824068451</v>
      </c>
      <c r="F32" s="63">
        <f t="shared" si="2"/>
        <v>7.0329590517951603E-3</v>
      </c>
      <c r="G32" s="62">
        <f t="shared" si="3"/>
        <v>13832.96</v>
      </c>
      <c r="H32" s="62">
        <f t="shared" si="4"/>
        <v>17691.582629381184</v>
      </c>
      <c r="I32" s="63">
        <f t="shared" si="5"/>
        <v>6.410601100766372E-3</v>
      </c>
      <c r="J32" s="64">
        <f t="shared" si="6"/>
        <v>0.91150837841577759</v>
      </c>
      <c r="K32" s="61" cm="1">
        <f t="array" ref="K32">IF(AND(A32&gt;=2018,A32&lt;2025),INDEX('DAC1 Filtered Table 1'!$AU:$AU,MATCH($A32,'DAC1 Filtered Table 1'!$B:$B+0,0)),INDEX('DAC1 Filtered Table 1'!$AS:$AS,MATCH($A32,'DAC1 Filtered Table 1'!$B:$B+0,0)))</f>
        <v>759.97</v>
      </c>
      <c r="L32" s="61" cm="1">
        <f t="array" ref="L32">IF(AND(B32&gt;=2018,B32&lt;2025),INDEX('DAC1 Filtered Table 1'!$AX:$AX,MATCH($A32,'DAC1 Filtered Table 1'!$B:$B+0,0)),INDEX('DAC1 Filtered Table 1'!$AV:$AV,MATCH($A32,'DAC1 Filtered Table 1'!$B:$B+0,0)))</f>
        <v>477.39</v>
      </c>
      <c r="M32" s="61" cm="1">
        <f t="array" ref="M32">IF(AND(C32&gt;=2018,C32&lt;2025),INDEX('DAC1 Filtered Table 1'!$AO:$AO,MATCH($A32,'DAC1 Filtered Table 1'!$B:$B+0,0)),INDEX('DAC1 Filtered Table 1'!$AM:$AM,MATCH($A32,'DAC1 Filtered Table 1'!$B:$B+0,0)))</f>
        <v>105.58</v>
      </c>
      <c r="N32" s="61" t="str" cm="1">
        <f t="array" ref="N32">IF(AND(D32&gt;=2018,D32&lt;2025),INDEX('DAC1 Filtered Table 1'!$AR:$AR,MATCH($A32,'DAC1 Filtered Table 1'!$B:$B+0,0)),INDEX('DAC1 Filtered Table 1'!$AP:$AP,MATCH($A32,'DAC1 Filtered Table 1'!$B:$B+0,0)))</f>
        <v/>
      </c>
      <c r="O32" s="62">
        <f t="shared" si="7"/>
        <v>971.95915052532644</v>
      </c>
      <c r="P32" s="62">
        <f t="shared" si="8"/>
        <v>610.5551256882319</v>
      </c>
      <c r="Q32" s="62">
        <f t="shared" si="9"/>
        <v>135.03091847370811</v>
      </c>
      <c r="R32" s="62" t="str">
        <f t="shared" si="10"/>
        <v/>
      </c>
    </row>
    <row r="33" spans="1:18" x14ac:dyDescent="0.3">
      <c r="A33" s="1">
        <v>2020</v>
      </c>
      <c r="B33" s="60">
        <f>'HMT March 2026 GDP Deflators'!I73</f>
        <v>82.146900000000002</v>
      </c>
      <c r="C33" s="61" cm="1">
        <f t="array" ref="C33">INDEX('DAC1 Filtered Table 1'!$AY:$AY,MATCH($A33,'DAC1 Filtered Table 1'!$B:$B+0,0))</f>
        <v>2073880</v>
      </c>
      <c r="D33" s="61" cm="1">
        <f t="array" ref="D33">IF(A33&gt;=2018,INDEX('DAC1 Filtered Table 1'!$AL:$AL,MATCH($A33,'DAC1 Filtered Table 1'!$B:$B+0,0)),INDEX('DAC1 Filtered Table 1'!$AJ:$AJ,MATCH($A33,'DAC1 Filtered Table 1'!$B:$B+0,0)))</f>
        <v>14477.62</v>
      </c>
      <c r="E33" s="62">
        <f t="shared" si="1"/>
        <v>17624.061285331522</v>
      </c>
      <c r="F33" s="63">
        <f t="shared" si="2"/>
        <v>6.9809342874226094E-3</v>
      </c>
      <c r="G33" s="62">
        <f t="shared" si="3"/>
        <v>12796.050000000001</v>
      </c>
      <c r="H33" s="62">
        <f t="shared" si="4"/>
        <v>15577.033339054791</v>
      </c>
      <c r="I33" s="63">
        <f t="shared" si="5"/>
        <v>6.170101452350185E-3</v>
      </c>
      <c r="J33" s="64">
        <f t="shared" si="6"/>
        <v>0.8838503842482397</v>
      </c>
      <c r="K33" s="61" cm="1">
        <f t="array" ref="K33">IF(AND(A33&gt;=2018,A33&lt;2025),INDEX('DAC1 Filtered Table 1'!$AU:$AU,MATCH($A33,'DAC1 Filtered Table 1'!$B:$B+0,0)),INDEX('DAC1 Filtered Table 1'!$AS:$AS,MATCH($A33,'DAC1 Filtered Table 1'!$B:$B+0,0)))</f>
        <v>781.1</v>
      </c>
      <c r="L33" s="61" cm="1">
        <f t="array" ref="L33">IF(AND(B33&gt;=2018,B33&lt;2025),INDEX('DAC1 Filtered Table 1'!$AX:$AX,MATCH($A33,'DAC1 Filtered Table 1'!$B:$B+0,0)),INDEX('DAC1 Filtered Table 1'!$AV:$AV,MATCH($A33,'DAC1 Filtered Table 1'!$B:$B+0,0)))</f>
        <v>627.80999999999995</v>
      </c>
      <c r="M33" s="61" cm="1">
        <f t="array" ref="M33">IF(AND(C33&gt;=2018,C33&lt;2025),INDEX('DAC1 Filtered Table 1'!$AO:$AO,MATCH($A33,'DAC1 Filtered Table 1'!$B:$B+0,0)),INDEX('DAC1 Filtered Table 1'!$AM:$AM,MATCH($A33,'DAC1 Filtered Table 1'!$B:$B+0,0)))</f>
        <v>78.27</v>
      </c>
      <c r="N33" s="61" cm="1">
        <f t="array" ref="N33">IF(AND(D33&gt;=2018,D33&lt;2025),INDEX('DAC1 Filtered Table 1'!$AR:$AR,MATCH($A33,'DAC1 Filtered Table 1'!$B:$B+0,0)),INDEX('DAC1 Filtered Table 1'!$AP:$AP,MATCH($A33,'DAC1 Filtered Table 1'!$B:$B+0,0)))</f>
        <v>194.39</v>
      </c>
      <c r="O33" s="62">
        <f t="shared" si="7"/>
        <v>950.85754909801835</v>
      </c>
      <c r="P33" s="62">
        <f t="shared" si="8"/>
        <v>764.25282025249874</v>
      </c>
      <c r="Q33" s="62">
        <f t="shared" si="9"/>
        <v>95.280527932277408</v>
      </c>
      <c r="R33" s="62">
        <f t="shared" si="10"/>
        <v>236.63704899393645</v>
      </c>
    </row>
    <row r="34" spans="1:18" x14ac:dyDescent="0.3">
      <c r="A34" s="1">
        <v>2021</v>
      </c>
      <c r="B34" s="60">
        <f>'HMT March 2026 GDP Deflators'!I74</f>
        <v>82.553899999999999</v>
      </c>
      <c r="C34" s="61" cm="1">
        <f t="array" ref="C34">INDEX('DAC1 Filtered Table 1'!$AY:$AY,MATCH($A34,'DAC1 Filtered Table 1'!$B:$B+0,0))</f>
        <v>2266768</v>
      </c>
      <c r="D34" s="61" cm="1">
        <f t="array" ref="D34">IF(A34&gt;=2018,INDEX('DAC1 Filtered Table 1'!$AL:$AL,MATCH($A34,'DAC1 Filtered Table 1'!$B:$B+0,0)),INDEX('DAC1 Filtered Table 1'!$AJ:$AJ,MATCH($A34,'DAC1 Filtered Table 1'!$B:$B+0,0)))</f>
        <v>11422.63</v>
      </c>
      <c r="E34" s="62">
        <f t="shared" si="1"/>
        <v>13836.572227356914</v>
      </c>
      <c r="F34" s="63">
        <f t="shared" si="2"/>
        <v>5.039170307680362E-3</v>
      </c>
      <c r="G34" s="62">
        <f t="shared" si="3"/>
        <v>9542.7899999999991</v>
      </c>
      <c r="H34" s="62">
        <f t="shared" si="4"/>
        <v>11559.465997366568</v>
      </c>
      <c r="I34" s="63">
        <f t="shared" si="5"/>
        <v>4.2098662059813791E-3</v>
      </c>
      <c r="J34" s="64">
        <f t="shared" si="6"/>
        <v>0.83542844336199285</v>
      </c>
      <c r="K34" s="61" cm="1">
        <f t="array" ref="K34">IF(AND(A34&gt;=2018,A34&lt;2025),INDEX('DAC1 Filtered Table 1'!$AU:$AU,MATCH($A34,'DAC1 Filtered Table 1'!$B:$B+0,0)),INDEX('DAC1 Filtered Table 1'!$AS:$AS,MATCH($A34,'DAC1 Filtered Table 1'!$B:$B+0,0)))</f>
        <v>734.95</v>
      </c>
      <c r="L34" s="61" cm="1">
        <f t="array" ref="L34">IF(AND(B34&gt;=2018,B34&lt;2025),INDEX('DAC1 Filtered Table 1'!$AX:$AX,MATCH($A34,'DAC1 Filtered Table 1'!$B:$B+0,0)),INDEX('DAC1 Filtered Table 1'!$AV:$AV,MATCH($A34,'DAC1 Filtered Table 1'!$B:$B+0,0)))</f>
        <v>1052.24</v>
      </c>
      <c r="M34" s="61" cm="1">
        <f t="array" ref="M34">IF(AND(C34&gt;=2018,C34&lt;2025),INDEX('DAC1 Filtered Table 1'!$AO:$AO,MATCH($A34,'DAC1 Filtered Table 1'!$B:$B+0,0)),INDEX('DAC1 Filtered Table 1'!$AM:$AM,MATCH($A34,'DAC1 Filtered Table 1'!$B:$B+0,0)))</f>
        <v>92.65</v>
      </c>
      <c r="N34" s="61" t="str" cm="1">
        <f t="array" ref="N34">IF(AND(D34&gt;=2018,D34&lt;2025),INDEX('DAC1 Filtered Table 1'!$AR:$AR,MATCH($A34,'DAC1 Filtered Table 1'!$B:$B+0,0)),INDEX('DAC1 Filtered Table 1'!$AP:$AP,MATCH($A34,'DAC1 Filtered Table 1'!$B:$B+0,0)))</f>
        <v/>
      </c>
      <c r="O34" s="62">
        <f t="shared" si="7"/>
        <v>890.26684384384021</v>
      </c>
      <c r="P34" s="62">
        <f t="shared" si="8"/>
        <v>1274.6096792519795</v>
      </c>
      <c r="Q34" s="62">
        <f t="shared" si="9"/>
        <v>112.22970689452588</v>
      </c>
      <c r="R34" s="62" t="str">
        <f t="shared" si="10"/>
        <v/>
      </c>
    </row>
    <row r="35" spans="1:18" x14ac:dyDescent="0.3">
      <c r="A35" s="1">
        <v>2022</v>
      </c>
      <c r="B35" s="60">
        <f>'HMT March 2026 GDP Deflators'!I75</f>
        <v>87.243499999999997</v>
      </c>
      <c r="C35" s="61" cm="1">
        <f t="array" ref="C35">INDEX('DAC1 Filtered Table 1'!$AY:$AY,MATCH($A35,'DAC1 Filtered Table 1'!$B:$B+0,0))</f>
        <v>2505567</v>
      </c>
      <c r="D35" s="61" cm="1">
        <f t="array" ref="D35">IF(A35&gt;=2018,INDEX('DAC1 Filtered Table 1'!$AL:$AL,MATCH($A35,'DAC1 Filtered Table 1'!$B:$B+0,0)),INDEX('DAC1 Filtered Table 1'!$AJ:$AJ,MATCH($A35,'DAC1 Filtered Table 1'!$B:$B+0,0)))</f>
        <v>12785.98</v>
      </c>
      <c r="E35" s="62">
        <f t="shared" si="1"/>
        <v>14655.510152618821</v>
      </c>
      <c r="F35" s="63">
        <f t="shared" si="2"/>
        <v>5.1030285759670361E-3</v>
      </c>
      <c r="G35" s="62">
        <f t="shared" si="3"/>
        <v>8335.17</v>
      </c>
      <c r="H35" s="62">
        <f t="shared" si="4"/>
        <v>9553.9151913896167</v>
      </c>
      <c r="I35" s="63">
        <f t="shared" si="5"/>
        <v>3.3266601930820451E-3</v>
      </c>
      <c r="J35" s="64">
        <f t="shared" si="6"/>
        <v>0.65189918958108806</v>
      </c>
      <c r="K35" s="61" cm="1">
        <f t="array" ref="K35">IF(AND(A35&gt;=2018,A35&lt;2025),INDEX('DAC1 Filtered Table 1'!$AU:$AU,MATCH($A35,'DAC1 Filtered Table 1'!$B:$B+0,0)),INDEX('DAC1 Filtered Table 1'!$AS:$AS,MATCH($A35,'DAC1 Filtered Table 1'!$B:$B+0,0)))</f>
        <v>678.2</v>
      </c>
      <c r="L35" s="61" cm="1">
        <f t="array" ref="L35">IF(AND(B35&gt;=2018,B35&lt;2025),INDEX('DAC1 Filtered Table 1'!$AX:$AX,MATCH($A35,'DAC1 Filtered Table 1'!$B:$B+0,0)),INDEX('DAC1 Filtered Table 1'!$AV:$AV,MATCH($A35,'DAC1 Filtered Table 1'!$B:$B+0,0)))</f>
        <v>3690.42</v>
      </c>
      <c r="M35" s="61" cm="1">
        <f t="array" ref="M35">IF(AND(C35&gt;=2018,C35&lt;2025),INDEX('DAC1 Filtered Table 1'!$AO:$AO,MATCH($A35,'DAC1 Filtered Table 1'!$B:$B+0,0)),INDEX('DAC1 Filtered Table 1'!$AM:$AM,MATCH($A35,'DAC1 Filtered Table 1'!$B:$B+0,0)))</f>
        <v>82.19</v>
      </c>
      <c r="N35" s="61" t="str" cm="1">
        <f t="array" ref="N35">IF(AND(D35&gt;=2018,D35&lt;2025),INDEX('DAC1 Filtered Table 1'!$AR:$AR,MATCH($A35,'DAC1 Filtered Table 1'!$B:$B+0,0)),INDEX('DAC1 Filtered Table 1'!$AP:$AP,MATCH($A35,'DAC1 Filtered Table 1'!$B:$B+0,0)))</f>
        <v/>
      </c>
      <c r="O35" s="62">
        <f t="shared" si="7"/>
        <v>777.3645027996356</v>
      </c>
      <c r="P35" s="62">
        <f t="shared" si="8"/>
        <v>4230.0228670330744</v>
      </c>
      <c r="Q35" s="62">
        <f t="shared" si="9"/>
        <v>94.207591396493726</v>
      </c>
      <c r="R35" s="62" t="str">
        <f t="shared" si="10"/>
        <v/>
      </c>
    </row>
    <row r="36" spans="1:18" x14ac:dyDescent="0.3">
      <c r="A36" s="1">
        <v>2023</v>
      </c>
      <c r="B36" s="60">
        <f>'HMT March 2026 GDP Deflators'!I76</f>
        <v>92.786799999999999</v>
      </c>
      <c r="C36" s="61" cm="1">
        <f t="array" ref="C36">INDEX('DAC1 Filtered Table 1'!$AY:$AY,MATCH($A36,'DAC1 Filtered Table 1'!$B:$B+0,0))</f>
        <v>2652321</v>
      </c>
      <c r="D36" s="61" cm="1">
        <f t="array" ref="D36">IF(A36&gt;=2018,INDEX('DAC1 Filtered Table 1'!$AL:$AL,MATCH($A36,'DAC1 Filtered Table 1'!$B:$B+0,0)),INDEX('DAC1 Filtered Table 1'!$AJ:$AJ,MATCH($A36,'DAC1 Filtered Table 1'!$B:$B+0,0)))</f>
        <v>15343.97</v>
      </c>
      <c r="E36" s="62">
        <f t="shared" si="1"/>
        <v>16536.802648652611</v>
      </c>
      <c r="F36" s="63">
        <f t="shared" si="2"/>
        <v>5.7851104749387424E-3</v>
      </c>
      <c r="G36" s="62">
        <f t="shared" si="3"/>
        <v>10258.11</v>
      </c>
      <c r="H36" s="62">
        <f t="shared" si="4"/>
        <v>11055.570404410973</v>
      </c>
      <c r="I36" s="63">
        <f t="shared" si="5"/>
        <v>3.8675974740613977E-3</v>
      </c>
      <c r="J36" s="64">
        <f t="shared" si="6"/>
        <v>0.66854340825744585</v>
      </c>
      <c r="K36" s="61" cm="1">
        <f t="array" ref="K36">IF(AND(A36&gt;=2018,A36&lt;2025),INDEX('DAC1 Filtered Table 1'!$AU:$AU,MATCH($A36,'DAC1 Filtered Table 1'!$B:$B+0,0)),INDEX('DAC1 Filtered Table 1'!$AS:$AS,MATCH($A36,'DAC1 Filtered Table 1'!$B:$B+0,0)))</f>
        <v>705.15</v>
      </c>
      <c r="L36" s="61" cm="1">
        <f t="array" ref="L36">IF(AND(B36&gt;=2018,B36&lt;2025),INDEX('DAC1 Filtered Table 1'!$AX:$AX,MATCH($A36,'DAC1 Filtered Table 1'!$B:$B+0,0)),INDEX('DAC1 Filtered Table 1'!$AV:$AV,MATCH($A36,'DAC1 Filtered Table 1'!$B:$B+0,0)))</f>
        <v>4273.05</v>
      </c>
      <c r="M36" s="61" cm="1">
        <f t="array" ref="M36">IF(AND(C36&gt;=2018,C36&lt;2025),INDEX('DAC1 Filtered Table 1'!$AO:$AO,MATCH($A36,'DAC1 Filtered Table 1'!$B:$B+0,0)),INDEX('DAC1 Filtered Table 1'!$AM:$AM,MATCH($A36,'DAC1 Filtered Table 1'!$B:$B+0,0)))</f>
        <v>107.66</v>
      </c>
      <c r="N36" s="61" t="str" cm="1">
        <f t="array" ref="N36">IF(AND(D36&gt;=2018,D36&lt;2025),INDEX('DAC1 Filtered Table 1'!$AR:$AR,MATCH($A36,'DAC1 Filtered Table 1'!$B:$B+0,0)),INDEX('DAC1 Filtered Table 1'!$AP:$AP,MATCH($A36,'DAC1 Filtered Table 1'!$B:$B+0,0)))</f>
        <v/>
      </c>
      <c r="O36" s="62">
        <f t="shared" si="7"/>
        <v>759.96801269146033</v>
      </c>
      <c r="P36" s="62">
        <f t="shared" si="8"/>
        <v>4605.2347963287884</v>
      </c>
      <c r="Q36" s="62">
        <f t="shared" si="9"/>
        <v>116.02943522138925</v>
      </c>
      <c r="R36" s="62" t="str">
        <f t="shared" si="10"/>
        <v/>
      </c>
    </row>
    <row r="37" spans="1:18" x14ac:dyDescent="0.3">
      <c r="A37" s="1">
        <v>2024</v>
      </c>
      <c r="B37" s="60">
        <f>'HMT March 2026 GDP Deflators'!I77</f>
        <v>96.434200000000004</v>
      </c>
      <c r="C37" s="61" cm="1">
        <f t="array" ref="C37">INDEX('DAC1 Filtered Table 1'!$AY:$AY,MATCH($A37,'DAC1 Filtered Table 1'!$B:$B+0,0))</f>
        <v>2825858</v>
      </c>
      <c r="D37" s="61" cm="1">
        <f t="array" ref="D37">IF(A37&gt;=2018,INDEX('DAC1 Filtered Table 1'!$AL:$AL,MATCH($A37,'DAC1 Filtered Table 1'!$B:$B+0,0)),INDEX('DAC1 Filtered Table 1'!$AJ:$AJ,MATCH($A37,'DAC1 Filtered Table 1'!$B:$B+0,0)))</f>
        <v>14082.17</v>
      </c>
      <c r="E37" s="62">
        <f t="shared" si="1"/>
        <v>14602.879476368342</v>
      </c>
      <c r="F37" s="63">
        <f t="shared" si="2"/>
        <v>4.9833254183331219E-3</v>
      </c>
      <c r="G37" s="62">
        <f t="shared" si="3"/>
        <v>10424.33</v>
      </c>
      <c r="H37" s="62">
        <f t="shared" si="4"/>
        <v>10809.785325123245</v>
      </c>
      <c r="I37" s="63">
        <f t="shared" si="5"/>
        <v>3.6889079352182596E-3</v>
      </c>
      <c r="J37" s="64">
        <f t="shared" si="6"/>
        <v>0.74025025972559622</v>
      </c>
      <c r="K37" s="61" cm="1">
        <f t="array" ref="K37">IF(AND(A37&gt;=2018,A37&lt;2025),INDEX('DAC1 Filtered Table 1'!$AU:$AU,MATCH($A37,'DAC1 Filtered Table 1'!$B:$B+0,0)),INDEX('DAC1 Filtered Table 1'!$AS:$AS,MATCH($A37,'DAC1 Filtered Table 1'!$B:$B+0,0)))</f>
        <v>712.67</v>
      </c>
      <c r="L37" s="61" cm="1">
        <f t="array" ref="L37">IF(AND(B37&gt;=2018,B37&lt;2025),INDEX('DAC1 Filtered Table 1'!$AX:$AX,MATCH($A37,'DAC1 Filtered Table 1'!$B:$B+0,0)),INDEX('DAC1 Filtered Table 1'!$AV:$AV,MATCH($A37,'DAC1 Filtered Table 1'!$B:$B+0,0)))</f>
        <v>2827.31</v>
      </c>
      <c r="M37" s="61" cm="1">
        <f t="array" ref="M37">IF(AND(C37&gt;=2018,C37&lt;2025),INDEX('DAC1 Filtered Table 1'!$AO:$AO,MATCH($A37,'DAC1 Filtered Table 1'!$B:$B+0,0)),INDEX('DAC1 Filtered Table 1'!$AM:$AM,MATCH($A37,'DAC1 Filtered Table 1'!$B:$B+0,0)))</f>
        <v>93.38</v>
      </c>
      <c r="N37" s="61" cm="1">
        <f t="array" ref="N37">IF(AND(D37&gt;=2018,D37&lt;2025),INDEX('DAC1 Filtered Table 1'!$AR:$AR,MATCH($A37,'DAC1 Filtered Table 1'!$B:$B+0,0)),INDEX('DAC1 Filtered Table 1'!$AP:$AP,MATCH($A37,'DAC1 Filtered Table 1'!$B:$B+0,0)))</f>
        <v>24.48</v>
      </c>
      <c r="O37" s="62">
        <f t="shared" si="7"/>
        <v>739.02204819452015</v>
      </c>
      <c r="P37" s="62">
        <f t="shared" si="8"/>
        <v>2931.8540517783108</v>
      </c>
      <c r="Q37" s="62">
        <f t="shared" si="9"/>
        <v>96.832866348245744</v>
      </c>
      <c r="R37" s="62">
        <f t="shared" si="10"/>
        <v>25.385184924020731</v>
      </c>
    </row>
    <row r="38" spans="1:18" x14ac:dyDescent="0.3">
      <c r="A38" s="1">
        <v>2025</v>
      </c>
      <c r="B38" s="60">
        <f>'HMT March 2026 GDP Deflators'!I78</f>
        <v>100</v>
      </c>
      <c r="C38" s="61" cm="1">
        <f t="array" ref="C38">INDEX('DAC1 Filtered Table 1'!$AY:$AY,MATCH($A38,'DAC1 Filtered Table 1'!$B:$B+0,0))</f>
        <v>3021037</v>
      </c>
      <c r="D38" s="61" cm="1">
        <f t="array" ref="D38">IF(A38&gt;=2018,INDEX('DAC1 Filtered Table 1'!$AL:$AL,MATCH($A38,'DAC1 Filtered Table 1'!$B:$B+0,0)),INDEX('DAC1 Filtered Table 1'!$AJ:$AJ,MATCH($A38,'DAC1 Filtered Table 1'!$B:$B+0,0)))</f>
        <v>13036.37</v>
      </c>
      <c r="E38" s="62">
        <f t="shared" si="1"/>
        <v>13036.37</v>
      </c>
      <c r="F38" s="63">
        <f>D38/C38</f>
        <v>4.315197066437783E-3</v>
      </c>
      <c r="G38" s="62">
        <f t="shared" si="3"/>
        <v>9633.4500000000007</v>
      </c>
      <c r="H38" s="62">
        <f t="shared" si="4"/>
        <v>9633.4500000000007</v>
      </c>
      <c r="I38" s="63">
        <f t="shared" si="5"/>
        <v>3.1887891475675407E-3</v>
      </c>
      <c r="J38" s="64">
        <f t="shared" si="6"/>
        <v>0.73896721249857134</v>
      </c>
      <c r="K38" s="61" cm="1">
        <f t="array" ref="K38">IF(AND(A38&gt;=2018,A38&lt;2025),INDEX('DAC1 Filtered Table 1'!$AU:$AU,MATCH($A38,'DAC1 Filtered Table 1'!$B:$B+0,0)),INDEX('DAC1 Filtered Table 1'!$AS:$AS,MATCH($A38,'DAC1 Filtered Table 1'!$B:$B+0,0)))</f>
        <v>780.46</v>
      </c>
      <c r="L38" s="61" cm="1">
        <f t="array" ref="L38">IF(AND(B38&gt;=2018,B38&lt;2025),INDEX('DAC1 Filtered Table 1'!$AX:$AX,MATCH($A38,'DAC1 Filtered Table 1'!$B:$B+0,0)),INDEX('DAC1 Filtered Table 1'!$AV:$AV,MATCH($A38,'DAC1 Filtered Table 1'!$B:$B+0,0)))</f>
        <v>2394.71</v>
      </c>
      <c r="M38" s="61">
        <f>M37</f>
        <v>93.38</v>
      </c>
      <c r="N38" s="61" cm="1">
        <f t="array" ref="N38">IF(AND(D38&gt;=2018,D38&lt;2025),INDEX('DAC1 Filtered Table 1'!$AR:$AR,MATCH($A38,'DAC1 Filtered Table 1'!$B:$B+0,0)),INDEX('DAC1 Filtered Table 1'!$AP:$AP,MATCH($A38,'DAC1 Filtered Table 1'!$B:$B+0,0)))</f>
        <v>134.37</v>
      </c>
      <c r="O38" s="62">
        <f t="shared" si="7"/>
        <v>780.46</v>
      </c>
      <c r="P38" s="62">
        <f t="shared" si="8"/>
        <v>2394.71</v>
      </c>
      <c r="Q38" s="62">
        <f t="shared" si="9"/>
        <v>93.38</v>
      </c>
      <c r="R38" s="62">
        <f t="shared" si="10"/>
        <v>134.37</v>
      </c>
    </row>
  </sheetData>
  <mergeCells count="3">
    <mergeCell ref="D1:F1"/>
    <mergeCell ref="G1:J1"/>
    <mergeCell ref="K1:R1"/>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C5C74-2674-40C8-90BE-301002EB6BAF}">
  <sheetPr>
    <tabColor theme="8" tint="0.79998168889431442"/>
  </sheetPr>
  <dimension ref="A1:AG36"/>
  <sheetViews>
    <sheetView workbookViewId="0"/>
  </sheetViews>
  <sheetFormatPr defaultRowHeight="14.4" x14ac:dyDescent="0.3"/>
  <cols>
    <col min="1" max="33" width="11.77734375" customWidth="1"/>
  </cols>
  <sheetData>
    <row r="1" spans="1:33" x14ac:dyDescent="0.3">
      <c r="B1" s="104">
        <v>2025</v>
      </c>
      <c r="C1" s="104"/>
      <c r="D1" s="104"/>
      <c r="E1" s="104"/>
      <c r="F1" s="104"/>
      <c r="G1" s="104"/>
      <c r="H1" s="104"/>
      <c r="I1" s="104"/>
      <c r="J1" s="104"/>
      <c r="K1" s="104"/>
      <c r="L1" s="104"/>
      <c r="M1" s="104"/>
      <c r="N1" s="104"/>
      <c r="O1" s="104"/>
      <c r="P1" s="104"/>
      <c r="Q1" s="104"/>
      <c r="R1" s="104">
        <v>2024</v>
      </c>
      <c r="S1" s="104"/>
      <c r="T1" s="104"/>
      <c r="U1" s="104"/>
      <c r="V1" s="104"/>
      <c r="W1" s="104"/>
      <c r="X1" s="104"/>
      <c r="Y1" s="104"/>
      <c r="Z1" s="104"/>
      <c r="AA1" s="104"/>
      <c r="AB1" s="104"/>
      <c r="AC1" s="104"/>
      <c r="AD1" s="104"/>
      <c r="AE1" s="104"/>
      <c r="AF1" s="104"/>
      <c r="AG1" s="104"/>
    </row>
    <row r="2" spans="1:33" x14ac:dyDescent="0.3">
      <c r="B2" s="107" t="s">
        <v>284</v>
      </c>
      <c r="C2" s="104" t="s">
        <v>58</v>
      </c>
      <c r="D2" s="104"/>
      <c r="E2" s="104"/>
      <c r="F2" s="104" t="s">
        <v>59</v>
      </c>
      <c r="G2" s="104"/>
      <c r="H2" s="104"/>
      <c r="I2" s="104"/>
      <c r="J2" s="104" t="s">
        <v>60</v>
      </c>
      <c r="K2" s="104"/>
      <c r="L2" s="104"/>
      <c r="M2" s="104"/>
      <c r="N2" s="104"/>
      <c r="O2" s="104"/>
      <c r="P2" s="104"/>
      <c r="Q2" s="104"/>
      <c r="R2" s="108" t="s">
        <v>284</v>
      </c>
      <c r="S2" s="104" t="s">
        <v>58</v>
      </c>
      <c r="T2" s="104"/>
      <c r="U2" s="104"/>
      <c r="V2" s="104" t="s">
        <v>59</v>
      </c>
      <c r="W2" s="104"/>
      <c r="X2" s="104"/>
      <c r="Y2" s="104"/>
      <c r="Z2" s="104" t="s">
        <v>60</v>
      </c>
      <c r="AA2" s="104"/>
      <c r="AB2" s="104"/>
      <c r="AC2" s="104"/>
      <c r="AD2" s="104"/>
      <c r="AE2" s="104"/>
      <c r="AF2" s="104"/>
      <c r="AG2" s="104"/>
    </row>
    <row r="3" spans="1:33" ht="72" x14ac:dyDescent="0.3">
      <c r="A3" s="101" t="s">
        <v>285</v>
      </c>
      <c r="B3" s="107"/>
      <c r="C3" s="101" t="s">
        <v>286</v>
      </c>
      <c r="D3" s="101" t="s">
        <v>287</v>
      </c>
      <c r="E3" s="101" t="s">
        <v>66</v>
      </c>
      <c r="F3" s="101" t="s">
        <v>288</v>
      </c>
      <c r="G3" s="101" t="s">
        <v>289</v>
      </c>
      <c r="H3" s="101" t="s">
        <v>69</v>
      </c>
      <c r="I3" s="102" t="s">
        <v>321</v>
      </c>
      <c r="J3" s="101" t="s">
        <v>290</v>
      </c>
      <c r="K3" s="101" t="s">
        <v>291</v>
      </c>
      <c r="L3" s="101" t="s">
        <v>292</v>
      </c>
      <c r="M3" s="101" t="s">
        <v>293</v>
      </c>
      <c r="N3" s="101" t="s">
        <v>294</v>
      </c>
      <c r="O3" s="101" t="s">
        <v>295</v>
      </c>
      <c r="P3" s="101" t="s">
        <v>296</v>
      </c>
      <c r="Q3" s="101" t="s">
        <v>297</v>
      </c>
      <c r="R3" s="107"/>
      <c r="S3" s="101" t="s">
        <v>286</v>
      </c>
      <c r="T3" s="101" t="s">
        <v>287</v>
      </c>
      <c r="U3" s="101" t="s">
        <v>66</v>
      </c>
      <c r="V3" s="101" t="s">
        <v>288</v>
      </c>
      <c r="W3" s="101" t="s">
        <v>289</v>
      </c>
      <c r="X3" s="101" t="s">
        <v>69</v>
      </c>
      <c r="Y3" s="101" t="s">
        <v>70</v>
      </c>
      <c r="Z3" s="101" t="s">
        <v>290</v>
      </c>
      <c r="AA3" s="101" t="s">
        <v>291</v>
      </c>
      <c r="AB3" s="101" t="s">
        <v>292</v>
      </c>
      <c r="AC3" s="101" t="s">
        <v>293</v>
      </c>
      <c r="AD3" s="101" t="s">
        <v>294</v>
      </c>
      <c r="AE3" s="101" t="s">
        <v>295</v>
      </c>
      <c r="AF3" s="101" t="s">
        <v>296</v>
      </c>
      <c r="AG3" s="101" t="s">
        <v>297</v>
      </c>
    </row>
    <row r="4" spans="1:33" x14ac:dyDescent="0.3">
      <c r="A4" s="1" t="s">
        <v>233</v>
      </c>
      <c r="B4" s="82">
        <f>INDEX('DAC Filtered Table 2'!$AY:$AY,MATCH($A4,'DAC Filtered Table 2'!$B:$B,0))</f>
        <v>1790617.39</v>
      </c>
      <c r="C4" s="82">
        <f>INDEX('DAC Filtered Table 2'!$AG:$AG,MATCH($A4,'DAC Filtered Table 2'!$B:$B,0))</f>
        <v>3291.2</v>
      </c>
      <c r="D4" s="82">
        <f>INDEX('DAC Filtered Table 2'!$I:$I,MATCH($A4,'DAC Filtered Table 2'!$B:$B,0))</f>
        <v>3291.12</v>
      </c>
      <c r="E4" s="63">
        <f>C4/B4</f>
        <v>1.8380252634539642E-3</v>
      </c>
      <c r="F4" s="62">
        <f>C4-SUM(J4:M4)</f>
        <v>3029.8999999999996</v>
      </c>
      <c r="G4" s="62">
        <f>D4-SUM(N4:Q4)</f>
        <v>3029.8226835196888</v>
      </c>
      <c r="H4" s="63">
        <f>F4/B4</f>
        <v>1.6920979417048999E-3</v>
      </c>
      <c r="I4" s="64">
        <f>F4/C4</f>
        <v>0.9206064657267865</v>
      </c>
      <c r="J4" s="61">
        <f>INDEX('DAC Filtered Table 2'!$AQ:$AQ,MATCH($A4,'DAC Filtered Table 2'!$B:$B,0))</f>
        <v>150.9</v>
      </c>
      <c r="K4" s="61" t="str">
        <f>INDEX('DAC Filtered Table 2'!$AU:$AU,MATCH($A4,'DAC Filtered Table 2'!$B:$B,0))</f>
        <v/>
      </c>
      <c r="L4" s="61">
        <f>AB4</f>
        <v>110.4</v>
      </c>
      <c r="M4" s="61" t="str">
        <f>INDEX('DAC Filtered Table 2'!$AO:$AO,MATCH($A4,'DAC Filtered Table 2'!$B:$B,0))</f>
        <v/>
      </c>
      <c r="N4" s="61">
        <f>INDEX('DAC Filtered Table 2'!$S:$S,MATCH($A4,'DAC Filtered Table 2'!$B:$B,0))</f>
        <v>150.9</v>
      </c>
      <c r="O4" s="61" t="str">
        <f>INDEX('DAC Filtered Table 2'!$W:$W,MATCH($A4,'DAC Filtered Table 2'!$B:$B,0))</f>
        <v/>
      </c>
      <c r="P4" s="82">
        <f>IFERROR((D4/C4)*L4,"")</f>
        <v>110.39731648031115</v>
      </c>
      <c r="Q4" s="61" t="str">
        <f>INDEX('DAC Filtered Table 2'!$Q:$Q,MATCH($A4,'DAC Filtered Table 2'!$B:$B,0))</f>
        <v/>
      </c>
      <c r="R4" s="61">
        <f>INDEX('DAC Filtered Table 2'!$AX:$AX,MATCH($A4,'DAC Filtered Table 2'!$B:$B,0))</f>
        <v>1739031.41</v>
      </c>
      <c r="S4" s="61">
        <f>INDEX('DAC Filtered Table 2'!$AF:$AF,MATCH($A4,'DAC Filtered Table 2'!$B:$B,0))</f>
        <v>3384.14</v>
      </c>
      <c r="T4" s="61">
        <f>INDEX('DAC Filtered Table 2'!$H:$H,MATCH($A4,'DAC Filtered Table 2'!$B:$B,0))</f>
        <v>3384.14</v>
      </c>
      <c r="U4" s="63">
        <f>S4/R4</f>
        <v>1.9459913032853157E-3</v>
      </c>
      <c r="V4" s="62">
        <f>S4-SUM(Z4:AC4)</f>
        <v>3072.6099999999997</v>
      </c>
      <c r="W4" s="62">
        <f>T4-SUM(AD4:AG4)</f>
        <v>3072.6099999999997</v>
      </c>
      <c r="X4" s="63">
        <f>V4/R4</f>
        <v>1.7668513531909121E-3</v>
      </c>
      <c r="Y4" s="64">
        <f>V4/S4</f>
        <v>0.90794411578717182</v>
      </c>
      <c r="Z4" s="61">
        <f>INDEX('DAC Filtered Table 2'!$AS:$AS,MATCH($A4,'DAC Filtered Table 2'!$B:$B,0))</f>
        <v>201.13</v>
      </c>
      <c r="AA4" s="61" t="str">
        <f>INDEX('DAC Filtered Table 2'!$AW:$AW,MATCH($A4,'DAC Filtered Table 2'!$B:$B,0))</f>
        <v/>
      </c>
      <c r="AB4" s="61">
        <f>INDEX('DAC Filtered Table 2'!$AJ:$AJ,MATCH($A4,'DAC Filtered Table 2'!$B:$B,0))</f>
        <v>110.4</v>
      </c>
      <c r="AC4" s="61" t="str">
        <f>INDEX('DAC Filtered Table 2'!$AN:$AN,MATCH($A4,'DAC Filtered Table 2'!$B:$B,0))</f>
        <v/>
      </c>
      <c r="AD4" s="61">
        <f>INDEX('DAC Filtered Table 2'!$U:$U,MATCH($A4,'DAC Filtered Table 2'!$B:$B,0))</f>
        <v>201.13</v>
      </c>
      <c r="AE4" s="61" t="str">
        <f>INDEX('DAC Filtered Table 2'!$Y:$Y,MATCH($A4,'DAC Filtered Table 2'!$B:$B,0))</f>
        <v/>
      </c>
      <c r="AF4" s="61">
        <f>INDEX('DAC Filtered Table 2'!$L:$L,MATCH($A4,'DAC Filtered Table 2'!$B:$B,0))</f>
        <v>110.4</v>
      </c>
      <c r="AG4" s="61" t="str">
        <f>INDEX('DAC Filtered Table 2'!$P:$P,MATCH($A4,'DAC Filtered Table 2'!$B:$B,0))</f>
        <v/>
      </c>
    </row>
    <row r="5" spans="1:33" x14ac:dyDescent="0.3">
      <c r="A5" s="1" t="s">
        <v>234</v>
      </c>
      <c r="B5" s="82">
        <f>INDEX('DAC Filtered Table 2'!$AY:$AY,MATCH($A5,'DAC Filtered Table 2'!$B:$B,0))</f>
        <v>557200.54</v>
      </c>
      <c r="C5" s="82">
        <f>INDEX('DAC Filtered Table 2'!$AG:$AG,MATCH($A5,'DAC Filtered Table 2'!$B:$B,0))</f>
        <v>1832.97</v>
      </c>
      <c r="D5" s="82">
        <f>INDEX('DAC Filtered Table 2'!$I:$I,MATCH($A5,'DAC Filtered Table 2'!$B:$B,0))</f>
        <v>1709.67</v>
      </c>
      <c r="E5" s="63">
        <f t="shared" ref="E5:E36" si="0">C5/B5</f>
        <v>3.2896055700161382E-3</v>
      </c>
      <c r="F5" s="62">
        <f t="shared" ref="F5:F36" si="1">C5-SUM(J5:M5)</f>
        <v>1410.6100000000001</v>
      </c>
      <c r="G5" s="62">
        <f t="shared" ref="G5:G36" si="2">D5-SUM(N5:Q5)</f>
        <v>1315.7222604297945</v>
      </c>
      <c r="H5" s="63">
        <f t="shared" ref="H5:H36" si="3">F5/B5</f>
        <v>2.5316019973706414E-3</v>
      </c>
      <c r="I5" s="64">
        <f t="shared" ref="I5:I36" si="4">F5/C5</f>
        <v>0.76957615236474142</v>
      </c>
      <c r="J5" s="61">
        <f>INDEX('DAC Filtered Table 2'!$AQ:$AQ,MATCH($A5,'DAC Filtered Table 2'!$B:$B,0))</f>
        <v>60.1</v>
      </c>
      <c r="K5" s="61">
        <f>INDEX('DAC Filtered Table 2'!$AU:$AU,MATCH($A5,'DAC Filtered Table 2'!$B:$B,0))</f>
        <v>112.33</v>
      </c>
      <c r="L5" s="61">
        <f t="shared" ref="L5:L36" si="5">AB5</f>
        <v>249.93</v>
      </c>
      <c r="M5" s="61" t="str">
        <f>INDEX('DAC Filtered Table 2'!$AO:$AO,MATCH($A5,'DAC Filtered Table 2'!$B:$B,0))</f>
        <v/>
      </c>
      <c r="N5" s="61">
        <f>INDEX('DAC Filtered Table 2'!$S:$S,MATCH($A5,'DAC Filtered Table 2'!$B:$B,0))</f>
        <v>56.06</v>
      </c>
      <c r="O5" s="61">
        <f>INDEX('DAC Filtered Table 2'!$W:$W,MATCH($A5,'DAC Filtered Table 2'!$B:$B,0))</f>
        <v>104.77</v>
      </c>
      <c r="P5" s="82">
        <f t="shared" ref="P5:P36" si="6">IFERROR((D5/C5)*L5,"")</f>
        <v>233.11773957020574</v>
      </c>
      <c r="Q5" s="61" t="str">
        <f>INDEX('DAC Filtered Table 2'!$Q:$Q,MATCH($A5,'DAC Filtered Table 2'!$B:$B,0))</f>
        <v/>
      </c>
      <c r="R5" s="61">
        <f>INDEX('DAC Filtered Table 2'!$AX:$AX,MATCH($A5,'DAC Filtered Table 2'!$B:$B,0))</f>
        <v>522981.83</v>
      </c>
      <c r="S5" s="61">
        <f>INDEX('DAC Filtered Table 2'!$AF:$AF,MATCH($A5,'DAC Filtered Table 2'!$B:$B,0))</f>
        <v>1824.15</v>
      </c>
      <c r="T5" s="61">
        <f>INDEX('DAC Filtered Table 2'!$H:$H,MATCH($A5,'DAC Filtered Table 2'!$B:$B,0))</f>
        <v>1824.15</v>
      </c>
      <c r="U5" s="63">
        <f t="shared" ref="U5:U36" si="7">S5/R5</f>
        <v>3.4879796875543459E-3</v>
      </c>
      <c r="V5" s="62">
        <f t="shared" ref="V5:V36" si="8">S5-SUM(Z5:AC5)</f>
        <v>1422.43</v>
      </c>
      <c r="W5" s="62">
        <f t="shared" ref="W5:W36" si="9">T5-SUM(AD5:AG5)</f>
        <v>1422.43</v>
      </c>
      <c r="X5" s="63">
        <f t="shared" ref="X5:X36" si="10">V5/R5</f>
        <v>2.7198459265783668E-3</v>
      </c>
      <c r="Y5" s="64">
        <f t="shared" ref="Y5:Y36" si="11">V5/S5</f>
        <v>0.7797768823835759</v>
      </c>
      <c r="Z5" s="61">
        <f>INDEX('DAC Filtered Table 2'!$AS:$AS,MATCH($A5,'DAC Filtered Table 2'!$B:$B,0))</f>
        <v>45.51</v>
      </c>
      <c r="AA5" s="61">
        <f>INDEX('DAC Filtered Table 2'!$AW:$AW,MATCH($A5,'DAC Filtered Table 2'!$B:$B,0))</f>
        <v>103.85</v>
      </c>
      <c r="AB5" s="61">
        <f>INDEX('DAC Filtered Table 2'!$AJ:$AJ,MATCH($A5,'DAC Filtered Table 2'!$B:$B,0))</f>
        <v>249.93</v>
      </c>
      <c r="AC5" s="61">
        <f>INDEX('DAC Filtered Table 2'!$AN:$AN,MATCH($A5,'DAC Filtered Table 2'!$B:$B,0))</f>
        <v>2.4300000000000002</v>
      </c>
      <c r="AD5" s="61">
        <f>INDEX('DAC Filtered Table 2'!$U:$U,MATCH($A5,'DAC Filtered Table 2'!$B:$B,0))</f>
        <v>45.51</v>
      </c>
      <c r="AE5" s="61">
        <f>INDEX('DAC Filtered Table 2'!$Y:$Y,MATCH($A5,'DAC Filtered Table 2'!$B:$B,0))</f>
        <v>103.85</v>
      </c>
      <c r="AF5" s="61">
        <f>INDEX('DAC Filtered Table 2'!$L:$L,MATCH($A5,'DAC Filtered Table 2'!$B:$B,0))</f>
        <v>249.93</v>
      </c>
      <c r="AG5" s="61">
        <f>INDEX('DAC Filtered Table 2'!$P:$P,MATCH($A5,'DAC Filtered Table 2'!$B:$B,0))</f>
        <v>2.4300000000000002</v>
      </c>
    </row>
    <row r="6" spans="1:33" x14ac:dyDescent="0.3">
      <c r="A6" s="1" t="s">
        <v>235</v>
      </c>
      <c r="B6" s="82">
        <f>INDEX('DAC Filtered Table 2'!$AY:$AY,MATCH($A6,'DAC Filtered Table 2'!$B:$B,0))</f>
        <v>734622.15</v>
      </c>
      <c r="C6" s="82">
        <f>INDEX('DAC Filtered Table 2'!$AG:$AG,MATCH($A6,'DAC Filtered Table 2'!$B:$B,0))</f>
        <v>2717.71</v>
      </c>
      <c r="D6" s="82">
        <f>INDEX('DAC Filtered Table 2'!$I:$I,MATCH($A6,'DAC Filtered Table 2'!$B:$B,0))</f>
        <v>2544.91</v>
      </c>
      <c r="E6" s="63">
        <f t="shared" si="0"/>
        <v>3.6994664536047542E-3</v>
      </c>
      <c r="F6" s="62">
        <f t="shared" si="1"/>
        <v>2366.11</v>
      </c>
      <c r="G6" s="62">
        <f t="shared" si="2"/>
        <v>2215.6654889226588</v>
      </c>
      <c r="H6" s="63">
        <f t="shared" si="3"/>
        <v>3.220853060311345E-3</v>
      </c>
      <c r="I6" s="64">
        <f t="shared" si="4"/>
        <v>0.87062637293898171</v>
      </c>
      <c r="J6" s="61">
        <f>INDEX('DAC Filtered Table 2'!$AQ:$AQ,MATCH($A6,'DAC Filtered Table 2'!$B:$B,0))</f>
        <v>76.680000000000007</v>
      </c>
      <c r="K6" s="61">
        <f>INDEX('DAC Filtered Table 2'!$AU:$AU,MATCH($A6,'DAC Filtered Table 2'!$B:$B,0))</f>
        <v>272.16000000000003</v>
      </c>
      <c r="L6" s="61">
        <f t="shared" si="5"/>
        <v>2.76</v>
      </c>
      <c r="M6" s="61" t="str">
        <f>INDEX('DAC Filtered Table 2'!$AO:$AO,MATCH($A6,'DAC Filtered Table 2'!$B:$B,0))</f>
        <v/>
      </c>
      <c r="N6" s="61">
        <f>INDEX('DAC Filtered Table 2'!$S:$S,MATCH($A6,'DAC Filtered Table 2'!$B:$B,0))</f>
        <v>71.8</v>
      </c>
      <c r="O6" s="61">
        <f>INDEX('DAC Filtered Table 2'!$W:$W,MATCH($A6,'DAC Filtered Table 2'!$B:$B,0))</f>
        <v>254.86</v>
      </c>
      <c r="P6" s="82">
        <f t="shared" si="6"/>
        <v>2.5845110773408488</v>
      </c>
      <c r="Q6" s="61" t="str">
        <f>INDEX('DAC Filtered Table 2'!$Q:$Q,MATCH($A6,'DAC Filtered Table 2'!$B:$B,0))</f>
        <v/>
      </c>
      <c r="R6" s="61">
        <f>INDEX('DAC Filtered Table 2'!$AX:$AX,MATCH($A6,'DAC Filtered Table 2'!$B:$B,0))</f>
        <v>675780.88</v>
      </c>
      <c r="S6" s="61">
        <f>INDEX('DAC Filtered Table 2'!$AF:$AF,MATCH($A6,'DAC Filtered Table 2'!$B:$B,0))</f>
        <v>3239.33</v>
      </c>
      <c r="T6" s="61">
        <f>INDEX('DAC Filtered Table 2'!$H:$H,MATCH($A6,'DAC Filtered Table 2'!$B:$B,0))</f>
        <v>3239.33</v>
      </c>
      <c r="U6" s="63">
        <f t="shared" si="7"/>
        <v>4.7934620464550578E-3</v>
      </c>
      <c r="V6" s="62">
        <f t="shared" si="8"/>
        <v>2671.37</v>
      </c>
      <c r="W6" s="62">
        <f t="shared" si="9"/>
        <v>2671.37</v>
      </c>
      <c r="X6" s="63">
        <f t="shared" si="10"/>
        <v>3.9530121065277845E-3</v>
      </c>
      <c r="Y6" s="64">
        <f t="shared" si="11"/>
        <v>0.82466744666335323</v>
      </c>
      <c r="Z6" s="61">
        <f>INDEX('DAC Filtered Table 2'!$AS:$AS,MATCH($A6,'DAC Filtered Table 2'!$B:$B,0))</f>
        <v>92.41</v>
      </c>
      <c r="AA6" s="61">
        <f>INDEX('DAC Filtered Table 2'!$AW:$AW,MATCH($A6,'DAC Filtered Table 2'!$B:$B,0))</f>
        <v>472.79</v>
      </c>
      <c r="AB6" s="61">
        <f>INDEX('DAC Filtered Table 2'!$AJ:$AJ,MATCH($A6,'DAC Filtered Table 2'!$B:$B,0))</f>
        <v>2.76</v>
      </c>
      <c r="AC6" s="61" t="str">
        <f>INDEX('DAC Filtered Table 2'!$AN:$AN,MATCH($A6,'DAC Filtered Table 2'!$B:$B,0))</f>
        <v/>
      </c>
      <c r="AD6" s="61">
        <f>INDEX('DAC Filtered Table 2'!$U:$U,MATCH($A6,'DAC Filtered Table 2'!$B:$B,0))</f>
        <v>92.41</v>
      </c>
      <c r="AE6" s="61">
        <f>INDEX('DAC Filtered Table 2'!$Y:$Y,MATCH($A6,'DAC Filtered Table 2'!$B:$B,0))</f>
        <v>472.79</v>
      </c>
      <c r="AF6" s="61">
        <f>INDEX('DAC Filtered Table 2'!$L:$L,MATCH($A6,'DAC Filtered Table 2'!$B:$B,0))</f>
        <v>2.76</v>
      </c>
      <c r="AG6" s="61" t="str">
        <f>INDEX('DAC Filtered Table 2'!$P:$P,MATCH($A6,'DAC Filtered Table 2'!$B:$B,0))</f>
        <v/>
      </c>
    </row>
    <row r="7" spans="1:33" x14ac:dyDescent="0.3">
      <c r="A7" s="1" t="s">
        <v>236</v>
      </c>
      <c r="B7" s="82">
        <f>INDEX('DAC Filtered Table 2'!$AY:$AY,MATCH($A7,'DAC Filtered Table 2'!$B:$B,0))</f>
        <v>2289538.5299999998</v>
      </c>
      <c r="C7" s="82">
        <f>INDEX('DAC Filtered Table 2'!$AG:$AG,MATCH($A7,'DAC Filtered Table 2'!$B:$B,0))</f>
        <v>7244.35</v>
      </c>
      <c r="D7" s="82">
        <f>INDEX('DAC Filtered Table 2'!$I:$I,MATCH($A7,'DAC Filtered Table 2'!$B:$B,0))</f>
        <v>7220</v>
      </c>
      <c r="E7" s="63">
        <f t="shared" si="0"/>
        <v>3.1641092320905386E-3</v>
      </c>
      <c r="F7" s="62">
        <f t="shared" si="1"/>
        <v>5185.6499999999996</v>
      </c>
      <c r="G7" s="62">
        <f t="shared" si="2"/>
        <v>5168.2217301069104</v>
      </c>
      <c r="H7" s="63">
        <f t="shared" si="3"/>
        <v>2.2649324010284291E-3</v>
      </c>
      <c r="I7" s="64">
        <f t="shared" si="4"/>
        <v>0.71581991483017793</v>
      </c>
      <c r="J7" s="61">
        <f>INDEX('DAC Filtered Table 2'!$AQ:$AQ,MATCH($A7,'DAC Filtered Table 2'!$B:$B,0))</f>
        <v>335.36</v>
      </c>
      <c r="K7" s="61">
        <f>INDEX('DAC Filtered Table 2'!$AU:$AU,MATCH($A7,'DAC Filtered Table 2'!$B:$B,0))</f>
        <v>1713.9</v>
      </c>
      <c r="L7" s="61">
        <f t="shared" si="5"/>
        <v>9.44</v>
      </c>
      <c r="M7" s="61" t="str">
        <f>INDEX('DAC Filtered Table 2'!$AO:$AO,MATCH($A7,'DAC Filtered Table 2'!$B:$B,0))</f>
        <v/>
      </c>
      <c r="N7" s="61">
        <f>INDEX('DAC Filtered Table 2'!$S:$S,MATCH($A7,'DAC Filtered Table 2'!$B:$B,0))</f>
        <v>334.23</v>
      </c>
      <c r="O7" s="61">
        <f>INDEX('DAC Filtered Table 2'!$W:$W,MATCH($A7,'DAC Filtered Table 2'!$B:$B,0))</f>
        <v>1708.14</v>
      </c>
      <c r="P7" s="82">
        <f t="shared" si="6"/>
        <v>9.4082698930890967</v>
      </c>
      <c r="Q7" s="61" t="str">
        <f>INDEX('DAC Filtered Table 2'!$Q:$Q,MATCH($A7,'DAC Filtered Table 2'!$B:$B,0))</f>
        <v/>
      </c>
      <c r="R7" s="61">
        <f>INDEX('DAC Filtered Table 2'!$AX:$AX,MATCH($A7,'DAC Filtered Table 2'!$B:$B,0))</f>
        <v>2209846.7200000002</v>
      </c>
      <c r="S7" s="61">
        <f>INDEX('DAC Filtered Table 2'!$AF:$AF,MATCH($A7,'DAC Filtered Table 2'!$B:$B,0))</f>
        <v>7387.34</v>
      </c>
      <c r="T7" s="61">
        <f>INDEX('DAC Filtered Table 2'!$H:$H,MATCH($A7,'DAC Filtered Table 2'!$B:$B,0))</f>
        <v>7387.34</v>
      </c>
      <c r="U7" s="63">
        <f t="shared" si="7"/>
        <v>3.342919639240861E-3</v>
      </c>
      <c r="V7" s="62">
        <f t="shared" si="8"/>
        <v>5304.25</v>
      </c>
      <c r="W7" s="62">
        <f t="shared" si="9"/>
        <v>5304.25</v>
      </c>
      <c r="X7" s="63">
        <f t="shared" si="10"/>
        <v>2.4002795994828093E-3</v>
      </c>
      <c r="Y7" s="64">
        <f t="shared" si="11"/>
        <v>0.71801893509707149</v>
      </c>
      <c r="Z7" s="61">
        <f>INDEX('DAC Filtered Table 2'!$AS:$AS,MATCH($A7,'DAC Filtered Table 2'!$B:$B,0))</f>
        <v>325.75</v>
      </c>
      <c r="AA7" s="61">
        <f>INDEX('DAC Filtered Table 2'!$AW:$AW,MATCH($A7,'DAC Filtered Table 2'!$B:$B,0))</f>
        <v>1747.9</v>
      </c>
      <c r="AB7" s="61">
        <f>INDEX('DAC Filtered Table 2'!$AJ:$AJ,MATCH($A7,'DAC Filtered Table 2'!$B:$B,0))</f>
        <v>9.44</v>
      </c>
      <c r="AC7" s="61" t="str">
        <f>INDEX('DAC Filtered Table 2'!$AN:$AN,MATCH($A7,'DAC Filtered Table 2'!$B:$B,0))</f>
        <v/>
      </c>
      <c r="AD7" s="61">
        <f>INDEX('DAC Filtered Table 2'!$U:$U,MATCH($A7,'DAC Filtered Table 2'!$B:$B,0))</f>
        <v>325.75</v>
      </c>
      <c r="AE7" s="61">
        <f>INDEX('DAC Filtered Table 2'!$Y:$Y,MATCH($A7,'DAC Filtered Table 2'!$B:$B,0))</f>
        <v>1747.9</v>
      </c>
      <c r="AF7" s="61">
        <f>INDEX('DAC Filtered Table 2'!$L:$L,MATCH($A7,'DAC Filtered Table 2'!$B:$B,0))</f>
        <v>9.44</v>
      </c>
      <c r="AG7" s="61" t="str">
        <f>INDEX('DAC Filtered Table 2'!$P:$P,MATCH($A7,'DAC Filtered Table 2'!$B:$B,0))</f>
        <v/>
      </c>
    </row>
    <row r="8" spans="1:33" x14ac:dyDescent="0.3">
      <c r="A8" s="1" t="s">
        <v>237</v>
      </c>
      <c r="B8" s="82">
        <f>INDEX('DAC Filtered Table 2'!$AY:$AY,MATCH($A8,'DAC Filtered Table 2'!$B:$B,0))</f>
        <v>375356.53</v>
      </c>
      <c r="C8" s="82">
        <f>INDEX('DAC Filtered Table 2'!$AG:$AG,MATCH($A8,'DAC Filtered Table 2'!$B:$B,0))</f>
        <v>435.46</v>
      </c>
      <c r="D8" s="82">
        <f>INDEX('DAC Filtered Table 2'!$I:$I,MATCH($A8,'DAC Filtered Table 2'!$B:$B,0))</f>
        <v>398.03</v>
      </c>
      <c r="E8" s="63">
        <f t="shared" si="0"/>
        <v>1.1601236829421881E-3</v>
      </c>
      <c r="F8" s="62">
        <f t="shared" si="1"/>
        <v>427.38</v>
      </c>
      <c r="G8" s="62">
        <f t="shared" si="2"/>
        <v>390.64155628530744</v>
      </c>
      <c r="H8" s="63">
        <f t="shared" si="3"/>
        <v>1.138597482239086E-3</v>
      </c>
      <c r="I8" s="64">
        <f t="shared" si="4"/>
        <v>0.98144490883203972</v>
      </c>
      <c r="J8" s="61">
        <f>INDEX('DAC Filtered Table 2'!$AQ:$AQ,MATCH($A8,'DAC Filtered Table 2'!$B:$B,0))</f>
        <v>1.84</v>
      </c>
      <c r="K8" s="61">
        <f>INDEX('DAC Filtered Table 2'!$AU:$AU,MATCH($A8,'DAC Filtered Table 2'!$B:$B,0))</f>
        <v>2.15</v>
      </c>
      <c r="L8" s="61">
        <f t="shared" si="5"/>
        <v>4.09</v>
      </c>
      <c r="M8" s="61" t="str">
        <f>INDEX('DAC Filtered Table 2'!$AO:$AO,MATCH($A8,'DAC Filtered Table 2'!$B:$B,0))</f>
        <v/>
      </c>
      <c r="N8" s="61">
        <f>INDEX('DAC Filtered Table 2'!$S:$S,MATCH($A8,'DAC Filtered Table 2'!$B:$B,0))</f>
        <v>1.68</v>
      </c>
      <c r="O8" s="61">
        <f>INDEX('DAC Filtered Table 2'!$W:$W,MATCH($A8,'DAC Filtered Table 2'!$B:$B,0))</f>
        <v>1.97</v>
      </c>
      <c r="P8" s="82">
        <f t="shared" si="6"/>
        <v>3.7384437146925089</v>
      </c>
      <c r="Q8" s="61" t="str">
        <f>INDEX('DAC Filtered Table 2'!$Q:$Q,MATCH($A8,'DAC Filtered Table 2'!$B:$B,0))</f>
        <v/>
      </c>
      <c r="R8" s="61">
        <f>INDEX('DAC Filtered Table 2'!$AX:$AX,MATCH($A8,'DAC Filtered Table 2'!$B:$B,0))</f>
        <v>338559.72</v>
      </c>
      <c r="S8" s="61">
        <f>INDEX('DAC Filtered Table 2'!$AF:$AF,MATCH($A8,'DAC Filtered Table 2'!$B:$B,0))</f>
        <v>552.75</v>
      </c>
      <c r="T8" s="61">
        <f>INDEX('DAC Filtered Table 2'!$H:$H,MATCH($A8,'DAC Filtered Table 2'!$B:$B,0))</f>
        <v>552.75</v>
      </c>
      <c r="U8" s="63">
        <f t="shared" si="7"/>
        <v>1.6326513975141522E-3</v>
      </c>
      <c r="V8" s="62">
        <f t="shared" si="8"/>
        <v>385.9</v>
      </c>
      <c r="W8" s="62">
        <f t="shared" si="9"/>
        <v>385.9</v>
      </c>
      <c r="X8" s="63">
        <f t="shared" si="10"/>
        <v>1.1398284474006537E-3</v>
      </c>
      <c r="Y8" s="64">
        <f t="shared" si="11"/>
        <v>0.69814563545906827</v>
      </c>
      <c r="Z8" s="61">
        <f>INDEX('DAC Filtered Table 2'!$AS:$AS,MATCH($A8,'DAC Filtered Table 2'!$B:$B,0))</f>
        <v>1.56</v>
      </c>
      <c r="AA8" s="61">
        <f>INDEX('DAC Filtered Table 2'!$AW:$AW,MATCH($A8,'DAC Filtered Table 2'!$B:$B,0))</f>
        <v>161.19999999999999</v>
      </c>
      <c r="AB8" s="61">
        <f>INDEX('DAC Filtered Table 2'!$AJ:$AJ,MATCH($A8,'DAC Filtered Table 2'!$B:$B,0))</f>
        <v>4.09</v>
      </c>
      <c r="AC8" s="61" t="str">
        <f>INDEX('DAC Filtered Table 2'!$AN:$AN,MATCH($A8,'DAC Filtered Table 2'!$B:$B,0))</f>
        <v/>
      </c>
      <c r="AD8" s="61">
        <f>INDEX('DAC Filtered Table 2'!$U:$U,MATCH($A8,'DAC Filtered Table 2'!$B:$B,0))</f>
        <v>1.56</v>
      </c>
      <c r="AE8" s="61">
        <f>INDEX('DAC Filtered Table 2'!$Y:$Y,MATCH($A8,'DAC Filtered Table 2'!$B:$B,0))</f>
        <v>161.19999999999999</v>
      </c>
      <c r="AF8" s="61">
        <f>INDEX('DAC Filtered Table 2'!$L:$L,MATCH($A8,'DAC Filtered Table 2'!$B:$B,0))</f>
        <v>4.09</v>
      </c>
      <c r="AG8" s="61" t="str">
        <f>INDEX('DAC Filtered Table 2'!$P:$P,MATCH($A8,'DAC Filtered Table 2'!$B:$B,0))</f>
        <v/>
      </c>
    </row>
    <row r="9" spans="1:33" x14ac:dyDescent="0.3">
      <c r="A9" s="1" t="s">
        <v>238</v>
      </c>
      <c r="B9" s="82">
        <f>INDEX('DAC Filtered Table 2'!$AY:$AY,MATCH($A9,'DAC Filtered Table 2'!$B:$B,0))</f>
        <v>474334.01</v>
      </c>
      <c r="C9" s="82">
        <f>INDEX('DAC Filtered Table 2'!$AG:$AG,MATCH($A9,'DAC Filtered Table 2'!$B:$B,0))</f>
        <v>3431.14</v>
      </c>
      <c r="D9" s="82">
        <f>INDEX('DAC Filtered Table 2'!$I:$I,MATCH($A9,'DAC Filtered Table 2'!$B:$B,0))</f>
        <v>3254.39</v>
      </c>
      <c r="E9" s="63">
        <f t="shared" si="0"/>
        <v>7.2335947405500183E-3</v>
      </c>
      <c r="F9" s="62">
        <f t="shared" si="1"/>
        <v>3019.6</v>
      </c>
      <c r="G9" s="62">
        <f t="shared" si="2"/>
        <v>2864.0551294322004</v>
      </c>
      <c r="H9" s="63">
        <f t="shared" si="3"/>
        <v>6.365978269194739E-3</v>
      </c>
      <c r="I9" s="64">
        <f t="shared" si="4"/>
        <v>0.88005735703002497</v>
      </c>
      <c r="J9" s="61">
        <f>INDEX('DAC Filtered Table 2'!$AQ:$AQ,MATCH($A9,'DAC Filtered Table 2'!$B:$B,0))</f>
        <v>190.34</v>
      </c>
      <c r="K9" s="61">
        <f>INDEX('DAC Filtered Table 2'!$AU:$AU,MATCH($A9,'DAC Filtered Table 2'!$B:$B,0))</f>
        <v>177.25</v>
      </c>
      <c r="L9" s="61">
        <f t="shared" si="5"/>
        <v>13.3</v>
      </c>
      <c r="M9" s="61">
        <f>INDEX('DAC Filtered Table 2'!$AO:$AO,MATCH($A9,'DAC Filtered Table 2'!$B:$B,0))</f>
        <v>30.65</v>
      </c>
      <c r="N9" s="61">
        <f>INDEX('DAC Filtered Table 2'!$S:$S,MATCH($A9,'DAC Filtered Table 2'!$B:$B,0))</f>
        <v>180.53</v>
      </c>
      <c r="O9" s="61">
        <f>INDEX('DAC Filtered Table 2'!$W:$W,MATCH($A9,'DAC Filtered Table 2'!$B:$B,0))</f>
        <v>168.12</v>
      </c>
      <c r="P9" s="82">
        <f t="shared" si="6"/>
        <v>12.614870567799624</v>
      </c>
      <c r="Q9" s="61">
        <f>INDEX('DAC Filtered Table 2'!$Q:$Q,MATCH($A9,'DAC Filtered Table 2'!$B:$B,0))</f>
        <v>29.07</v>
      </c>
      <c r="R9" s="61">
        <f>INDEX('DAC Filtered Table 2'!$AX:$AX,MATCH($A9,'DAC Filtered Table 2'!$B:$B,0))</f>
        <v>438044.61</v>
      </c>
      <c r="S9" s="61">
        <f>INDEX('DAC Filtered Table 2'!$AF:$AF,MATCH($A9,'DAC Filtered Table 2'!$B:$B,0))</f>
        <v>3161.02</v>
      </c>
      <c r="T9" s="61">
        <f>INDEX('DAC Filtered Table 2'!$H:$H,MATCH($A9,'DAC Filtered Table 2'!$B:$B,0))</f>
        <v>3161.02</v>
      </c>
      <c r="U9" s="63">
        <f t="shared" si="7"/>
        <v>7.2162056736641503E-3</v>
      </c>
      <c r="V9" s="62">
        <f t="shared" si="8"/>
        <v>2758.46</v>
      </c>
      <c r="W9" s="62">
        <f t="shared" si="9"/>
        <v>2758.46</v>
      </c>
      <c r="X9" s="63">
        <f t="shared" si="10"/>
        <v>6.2972125144970968E-3</v>
      </c>
      <c r="Y9" s="64">
        <f t="shared" si="11"/>
        <v>0.87264870200125277</v>
      </c>
      <c r="Z9" s="61">
        <f>INDEX('DAC Filtered Table 2'!$AS:$AS,MATCH($A9,'DAC Filtered Table 2'!$B:$B,0))</f>
        <v>177.74</v>
      </c>
      <c r="AA9" s="61">
        <f>INDEX('DAC Filtered Table 2'!$AW:$AW,MATCH($A9,'DAC Filtered Table 2'!$B:$B,0))</f>
        <v>179.48</v>
      </c>
      <c r="AB9" s="61">
        <f>INDEX('DAC Filtered Table 2'!$AJ:$AJ,MATCH($A9,'DAC Filtered Table 2'!$B:$B,0))</f>
        <v>13.3</v>
      </c>
      <c r="AC9" s="61">
        <f>INDEX('DAC Filtered Table 2'!$AN:$AN,MATCH($A9,'DAC Filtered Table 2'!$B:$B,0))</f>
        <v>32.04</v>
      </c>
      <c r="AD9" s="61">
        <f>INDEX('DAC Filtered Table 2'!$U:$U,MATCH($A9,'DAC Filtered Table 2'!$B:$B,0))</f>
        <v>177.74</v>
      </c>
      <c r="AE9" s="61">
        <f>INDEX('DAC Filtered Table 2'!$Y:$Y,MATCH($A9,'DAC Filtered Table 2'!$B:$B,0))</f>
        <v>179.48</v>
      </c>
      <c r="AF9" s="61">
        <f>INDEX('DAC Filtered Table 2'!$L:$L,MATCH($A9,'DAC Filtered Table 2'!$B:$B,0))</f>
        <v>13.3</v>
      </c>
      <c r="AG9" s="61">
        <f>INDEX('DAC Filtered Table 2'!$P:$P,MATCH($A9,'DAC Filtered Table 2'!$B:$B,0))</f>
        <v>32.04</v>
      </c>
    </row>
    <row r="10" spans="1:33" x14ac:dyDescent="0.3">
      <c r="A10" s="1" t="s">
        <v>239</v>
      </c>
      <c r="B10" s="82">
        <f>INDEX('DAC Filtered Table 2'!$AY:$AY,MATCH($A10,'DAC Filtered Table 2'!$B:$B,0))</f>
        <v>46267.31</v>
      </c>
      <c r="C10" s="82">
        <f>INDEX('DAC Filtered Table 2'!$AG:$AG,MATCH($A10,'DAC Filtered Table 2'!$B:$B,0))</f>
        <v>89.52</v>
      </c>
      <c r="D10" s="82">
        <f>INDEX('DAC Filtered Table 2'!$I:$I,MATCH($A10,'DAC Filtered Table 2'!$B:$B,0))</f>
        <v>82.02</v>
      </c>
      <c r="E10" s="63">
        <f t="shared" si="0"/>
        <v>1.9348434132003783E-3</v>
      </c>
      <c r="F10" s="62">
        <f t="shared" si="1"/>
        <v>78.209999999999994</v>
      </c>
      <c r="G10" s="62">
        <f t="shared" si="2"/>
        <v>71.656916890080424</v>
      </c>
      <c r="H10" s="63">
        <f t="shared" si="3"/>
        <v>1.6903943626720463E-3</v>
      </c>
      <c r="I10" s="64">
        <f t="shared" si="4"/>
        <v>0.87365951742627346</v>
      </c>
      <c r="J10" s="61">
        <f>INDEX('DAC Filtered Table 2'!$AQ:$AQ,MATCH($A10,'DAC Filtered Table 2'!$B:$B,0))</f>
        <v>8.2799999999999994</v>
      </c>
      <c r="K10" s="61">
        <f>INDEX('DAC Filtered Table 2'!$AU:$AU,MATCH($A10,'DAC Filtered Table 2'!$B:$B,0))</f>
        <v>2.4700000000000002</v>
      </c>
      <c r="L10" s="61">
        <f t="shared" si="5"/>
        <v>0.56000000000000005</v>
      </c>
      <c r="M10" s="61" t="str">
        <f>INDEX('DAC Filtered Table 2'!$AO:$AO,MATCH($A10,'DAC Filtered Table 2'!$B:$B,0))</f>
        <v/>
      </c>
      <c r="N10" s="61">
        <f>INDEX('DAC Filtered Table 2'!$S:$S,MATCH($A10,'DAC Filtered Table 2'!$B:$B,0))</f>
        <v>7.59</v>
      </c>
      <c r="O10" s="61">
        <f>INDEX('DAC Filtered Table 2'!$W:$W,MATCH($A10,'DAC Filtered Table 2'!$B:$B,0))</f>
        <v>2.2599999999999998</v>
      </c>
      <c r="P10" s="82">
        <f t="shared" si="6"/>
        <v>0.51308310991957107</v>
      </c>
      <c r="Q10" s="61" t="str">
        <f>INDEX('DAC Filtered Table 2'!$Q:$Q,MATCH($A10,'DAC Filtered Table 2'!$B:$B,0))</f>
        <v/>
      </c>
      <c r="R10" s="61">
        <f>INDEX('DAC Filtered Table 2'!$AX:$AX,MATCH($A10,'DAC Filtered Table 2'!$B:$B,0))</f>
        <v>42230.15</v>
      </c>
      <c r="S10" s="61">
        <f>INDEX('DAC Filtered Table 2'!$AF:$AF,MATCH($A10,'DAC Filtered Table 2'!$B:$B,0))</f>
        <v>83.73</v>
      </c>
      <c r="T10" s="61">
        <f>INDEX('DAC Filtered Table 2'!$H:$H,MATCH($A10,'DAC Filtered Table 2'!$B:$B,0))</f>
        <v>83.73</v>
      </c>
      <c r="U10" s="63">
        <f t="shared" si="7"/>
        <v>1.9827066681032393E-3</v>
      </c>
      <c r="V10" s="62">
        <f t="shared" si="8"/>
        <v>73.84</v>
      </c>
      <c r="W10" s="62">
        <f t="shared" si="9"/>
        <v>73.84</v>
      </c>
      <c r="X10" s="63">
        <f t="shared" si="10"/>
        <v>1.7485137987906744E-3</v>
      </c>
      <c r="Y10" s="64">
        <f t="shared" si="11"/>
        <v>0.88188224053505315</v>
      </c>
      <c r="Z10" s="61">
        <f>INDEX('DAC Filtered Table 2'!$AS:$AS,MATCH($A10,'DAC Filtered Table 2'!$B:$B,0))</f>
        <v>6.79</v>
      </c>
      <c r="AA10" s="61">
        <f>INDEX('DAC Filtered Table 2'!$AW:$AW,MATCH($A10,'DAC Filtered Table 2'!$B:$B,0))</f>
        <v>2.54</v>
      </c>
      <c r="AB10" s="61">
        <f>INDEX('DAC Filtered Table 2'!$AJ:$AJ,MATCH($A10,'DAC Filtered Table 2'!$B:$B,0))</f>
        <v>0.56000000000000005</v>
      </c>
      <c r="AC10" s="61" t="str">
        <f>INDEX('DAC Filtered Table 2'!$AN:$AN,MATCH($A10,'DAC Filtered Table 2'!$B:$B,0))</f>
        <v/>
      </c>
      <c r="AD10" s="61">
        <f>INDEX('DAC Filtered Table 2'!$U:$U,MATCH($A10,'DAC Filtered Table 2'!$B:$B,0))</f>
        <v>6.79</v>
      </c>
      <c r="AE10" s="61">
        <f>INDEX('DAC Filtered Table 2'!$Y:$Y,MATCH($A10,'DAC Filtered Table 2'!$B:$B,0))</f>
        <v>2.54</v>
      </c>
      <c r="AF10" s="61">
        <f>INDEX('DAC Filtered Table 2'!$L:$L,MATCH($A10,'DAC Filtered Table 2'!$B:$B,0))</f>
        <v>0.56000000000000005</v>
      </c>
      <c r="AG10" s="61" t="str">
        <f>INDEX('DAC Filtered Table 2'!$P:$P,MATCH($A10,'DAC Filtered Table 2'!$B:$B,0))</f>
        <v/>
      </c>
    </row>
    <row r="11" spans="1:33" x14ac:dyDescent="0.3">
      <c r="A11" s="1" t="s">
        <v>240</v>
      </c>
      <c r="B11" s="82">
        <f>INDEX('DAC Filtered Table 2'!$AY:$AY,MATCH($A11,'DAC Filtered Table 2'!$B:$B,0))</f>
        <v>318435.59999999998</v>
      </c>
      <c r="C11" s="82">
        <f>INDEX('DAC Filtered Table 2'!$AG:$AG,MATCH($A11,'DAC Filtered Table 2'!$B:$B,0))</f>
        <v>1411.26</v>
      </c>
      <c r="D11" s="82">
        <f>INDEX('DAC Filtered Table 2'!$I:$I,MATCH($A11,'DAC Filtered Table 2'!$B:$B,0))</f>
        <v>1331.53</v>
      </c>
      <c r="E11" s="63">
        <f t="shared" si="0"/>
        <v>4.4318537248975937E-3</v>
      </c>
      <c r="F11" s="62">
        <f t="shared" si="1"/>
        <v>1129.6600000000001</v>
      </c>
      <c r="G11" s="62">
        <f t="shared" si="2"/>
        <v>1065.8458187718775</v>
      </c>
      <c r="H11" s="63">
        <f t="shared" si="3"/>
        <v>3.5475304896814305E-3</v>
      </c>
      <c r="I11" s="64">
        <f t="shared" si="4"/>
        <v>0.80046199849779631</v>
      </c>
      <c r="J11" s="61">
        <f>INDEX('DAC Filtered Table 2'!$AQ:$AQ,MATCH($A11,'DAC Filtered Table 2'!$B:$B,0))</f>
        <v>50.4</v>
      </c>
      <c r="K11" s="61">
        <f>INDEX('DAC Filtered Table 2'!$AU:$AU,MATCH($A11,'DAC Filtered Table 2'!$B:$B,0))</f>
        <v>230.92</v>
      </c>
      <c r="L11" s="61">
        <f t="shared" si="5"/>
        <v>0.28000000000000003</v>
      </c>
      <c r="M11" s="61" t="str">
        <f>INDEX('DAC Filtered Table 2'!$AO:$AO,MATCH($A11,'DAC Filtered Table 2'!$B:$B,0))</f>
        <v/>
      </c>
      <c r="N11" s="61">
        <f>INDEX('DAC Filtered Table 2'!$S:$S,MATCH($A11,'DAC Filtered Table 2'!$B:$B,0))</f>
        <v>47.55</v>
      </c>
      <c r="O11" s="61">
        <f>INDEX('DAC Filtered Table 2'!$W:$W,MATCH($A11,'DAC Filtered Table 2'!$B:$B,0))</f>
        <v>217.87</v>
      </c>
      <c r="P11" s="82">
        <f t="shared" si="6"/>
        <v>0.26418122812238709</v>
      </c>
      <c r="Q11" s="61" t="str">
        <f>INDEX('DAC Filtered Table 2'!$Q:$Q,MATCH($A11,'DAC Filtered Table 2'!$B:$B,0))</f>
        <v/>
      </c>
      <c r="R11" s="61">
        <f>INDEX('DAC Filtered Table 2'!$AX:$AX,MATCH($A11,'DAC Filtered Table 2'!$B:$B,0))</f>
        <v>299246.15999999997</v>
      </c>
      <c r="S11" s="61">
        <f>INDEX('DAC Filtered Table 2'!$AF:$AF,MATCH($A11,'DAC Filtered Table 2'!$B:$B,0))</f>
        <v>1408</v>
      </c>
      <c r="T11" s="61">
        <f>INDEX('DAC Filtered Table 2'!$H:$H,MATCH($A11,'DAC Filtered Table 2'!$B:$B,0))</f>
        <v>1408</v>
      </c>
      <c r="U11" s="63">
        <f t="shared" si="7"/>
        <v>4.7051564504620551E-3</v>
      </c>
      <c r="V11" s="62">
        <f t="shared" si="8"/>
        <v>1075.3499999999999</v>
      </c>
      <c r="W11" s="62">
        <f t="shared" si="9"/>
        <v>1075.3499999999999</v>
      </c>
      <c r="X11" s="63">
        <f t="shared" si="10"/>
        <v>3.5935298217360584E-3</v>
      </c>
      <c r="Y11" s="64">
        <f t="shared" si="11"/>
        <v>0.76374289772727266</v>
      </c>
      <c r="Z11" s="61">
        <f>INDEX('DAC Filtered Table 2'!$AS:$AS,MATCH($A11,'DAC Filtered Table 2'!$B:$B,0))</f>
        <v>58.06</v>
      </c>
      <c r="AA11" s="61">
        <f>INDEX('DAC Filtered Table 2'!$AW:$AW,MATCH($A11,'DAC Filtered Table 2'!$B:$B,0))</f>
        <v>274.31</v>
      </c>
      <c r="AB11" s="61">
        <f>INDEX('DAC Filtered Table 2'!$AJ:$AJ,MATCH($A11,'DAC Filtered Table 2'!$B:$B,0))</f>
        <v>0.28000000000000003</v>
      </c>
      <c r="AC11" s="61" t="str">
        <f>INDEX('DAC Filtered Table 2'!$AN:$AN,MATCH($A11,'DAC Filtered Table 2'!$B:$B,0))</f>
        <v/>
      </c>
      <c r="AD11" s="61">
        <f>INDEX('DAC Filtered Table 2'!$U:$U,MATCH($A11,'DAC Filtered Table 2'!$B:$B,0))</f>
        <v>58.06</v>
      </c>
      <c r="AE11" s="61">
        <f>INDEX('DAC Filtered Table 2'!$Y:$Y,MATCH($A11,'DAC Filtered Table 2'!$B:$B,0))</f>
        <v>274.31</v>
      </c>
      <c r="AF11" s="61">
        <f>INDEX('DAC Filtered Table 2'!$L:$L,MATCH($A11,'DAC Filtered Table 2'!$B:$B,0))</f>
        <v>0.28000000000000003</v>
      </c>
      <c r="AG11" s="61" t="str">
        <f>INDEX('DAC Filtered Table 2'!$P:$P,MATCH($A11,'DAC Filtered Table 2'!$B:$B,0))</f>
        <v/>
      </c>
    </row>
    <row r="12" spans="1:33" x14ac:dyDescent="0.3">
      <c r="A12" s="1" t="s">
        <v>241</v>
      </c>
      <c r="B12" s="82">
        <f>INDEX('DAC Filtered Table 2'!$AY:$AY,MATCH($A12,'DAC Filtered Table 2'!$B:$B,0))</f>
        <v>3432964.13</v>
      </c>
      <c r="C12" s="82">
        <f>INDEX('DAC Filtered Table 2'!$AG:$AG,MATCH($A12,'DAC Filtered Table 2'!$B:$B,0))</f>
        <v>14532.9</v>
      </c>
      <c r="D12" s="82">
        <f>INDEX('DAC Filtered Table 2'!$I:$I,MATCH($A12,'DAC Filtered Table 2'!$B:$B,0))</f>
        <v>13770.34</v>
      </c>
      <c r="E12" s="63">
        <f t="shared" si="0"/>
        <v>4.2333387270201391E-3</v>
      </c>
      <c r="F12" s="62">
        <f t="shared" si="1"/>
        <v>11261.05</v>
      </c>
      <c r="G12" s="62">
        <f t="shared" si="2"/>
        <v>10670.177870019061</v>
      </c>
      <c r="H12" s="63">
        <f t="shared" si="3"/>
        <v>3.2802702194269649E-3</v>
      </c>
      <c r="I12" s="64">
        <f t="shared" si="4"/>
        <v>0.77486599371082165</v>
      </c>
      <c r="J12" s="61">
        <f>INDEX('DAC Filtered Table 2'!$AQ:$AQ,MATCH($A12,'DAC Filtered Table 2'!$B:$B,0))</f>
        <v>817.95</v>
      </c>
      <c r="K12" s="61">
        <f>INDEX('DAC Filtered Table 2'!$AU:$AU,MATCH($A12,'DAC Filtered Table 2'!$B:$B,0))</f>
        <v>1129.67</v>
      </c>
      <c r="L12" s="61">
        <f t="shared" si="5"/>
        <v>1103.42</v>
      </c>
      <c r="M12" s="61">
        <f>INDEX('DAC Filtered Table 2'!$AO:$AO,MATCH($A12,'DAC Filtered Table 2'!$B:$B,0))</f>
        <v>220.81</v>
      </c>
      <c r="N12" s="61">
        <f>INDEX('DAC Filtered Table 2'!$S:$S,MATCH($A12,'DAC Filtered Table 2'!$B:$B,0))</f>
        <v>775.03</v>
      </c>
      <c r="O12" s="61">
        <f>INDEX('DAC Filtered Table 2'!$W:$W,MATCH($A12,'DAC Filtered Table 2'!$B:$B,0))</f>
        <v>1070.3900000000001</v>
      </c>
      <c r="P12" s="82">
        <f t="shared" si="6"/>
        <v>1045.52212998094</v>
      </c>
      <c r="Q12" s="61">
        <f>INDEX('DAC Filtered Table 2'!$Q:$Q,MATCH($A12,'DAC Filtered Table 2'!$B:$B,0))</f>
        <v>209.22</v>
      </c>
      <c r="R12" s="61">
        <f>INDEX('DAC Filtered Table 2'!$AX:$AX,MATCH($A12,'DAC Filtered Table 2'!$B:$B,0))</f>
        <v>3232578.41</v>
      </c>
      <c r="S12" s="61">
        <f>INDEX('DAC Filtered Table 2'!$AF:$AF,MATCH($A12,'DAC Filtered Table 2'!$B:$B,0))</f>
        <v>15448.26</v>
      </c>
      <c r="T12" s="61">
        <f>INDEX('DAC Filtered Table 2'!$H:$H,MATCH($A12,'DAC Filtered Table 2'!$B:$B,0))</f>
        <v>15448.26</v>
      </c>
      <c r="U12" s="63">
        <f t="shared" si="7"/>
        <v>4.7789281621787479E-3</v>
      </c>
      <c r="V12" s="62">
        <f t="shared" si="8"/>
        <v>12170.68</v>
      </c>
      <c r="W12" s="62">
        <f t="shared" si="9"/>
        <v>12170.68</v>
      </c>
      <c r="X12" s="63">
        <f t="shared" si="10"/>
        <v>3.7650068942952568E-3</v>
      </c>
      <c r="Y12" s="64">
        <f t="shared" si="11"/>
        <v>0.78783500536630013</v>
      </c>
      <c r="Z12" s="61">
        <f>INDEX('DAC Filtered Table 2'!$AS:$AS,MATCH($A12,'DAC Filtered Table 2'!$B:$B,0))</f>
        <v>845.8</v>
      </c>
      <c r="AA12" s="61">
        <f>INDEX('DAC Filtered Table 2'!$AW:$AW,MATCH($A12,'DAC Filtered Table 2'!$B:$B,0))</f>
        <v>1227.19</v>
      </c>
      <c r="AB12" s="61">
        <f>INDEX('DAC Filtered Table 2'!$AJ:$AJ,MATCH($A12,'DAC Filtered Table 2'!$B:$B,0))</f>
        <v>1103.42</v>
      </c>
      <c r="AC12" s="61">
        <f>INDEX('DAC Filtered Table 2'!$AN:$AN,MATCH($A12,'DAC Filtered Table 2'!$B:$B,0))</f>
        <v>101.17</v>
      </c>
      <c r="AD12" s="61">
        <f>INDEX('DAC Filtered Table 2'!$U:$U,MATCH($A12,'DAC Filtered Table 2'!$B:$B,0))</f>
        <v>845.8</v>
      </c>
      <c r="AE12" s="61">
        <f>INDEX('DAC Filtered Table 2'!$Y:$Y,MATCH($A12,'DAC Filtered Table 2'!$B:$B,0))</f>
        <v>1227.19</v>
      </c>
      <c r="AF12" s="61">
        <f>INDEX('DAC Filtered Table 2'!$L:$L,MATCH($A12,'DAC Filtered Table 2'!$B:$B,0))</f>
        <v>1103.42</v>
      </c>
      <c r="AG12" s="61">
        <f>INDEX('DAC Filtered Table 2'!$P:$P,MATCH($A12,'DAC Filtered Table 2'!$B:$B,0))</f>
        <v>101.17</v>
      </c>
    </row>
    <row r="13" spans="1:33" x14ac:dyDescent="0.3">
      <c r="A13" s="1" t="s">
        <v>242</v>
      </c>
      <c r="B13" s="82">
        <f>INDEX('DAC Filtered Table 2'!$AY:$AY,MATCH($A13,'DAC Filtered Table 2'!$B:$B,0))</f>
        <v>5211757.2699999996</v>
      </c>
      <c r="C13" s="82">
        <f>INDEX('DAC Filtered Table 2'!$AG:$AG,MATCH($A13,'DAC Filtered Table 2'!$B:$B,0))</f>
        <v>29088.639999999999</v>
      </c>
      <c r="D13" s="82">
        <f>INDEX('DAC Filtered Table 2'!$I:$I,MATCH($A13,'DAC Filtered Table 2'!$B:$B,0))</f>
        <v>27136.9</v>
      </c>
      <c r="E13" s="63">
        <f t="shared" si="0"/>
        <v>5.5813497239099166E-3</v>
      </c>
      <c r="F13" s="62">
        <f t="shared" si="1"/>
        <v>20856.080000000002</v>
      </c>
      <c r="G13" s="62">
        <f t="shared" si="2"/>
        <v>19456.710647909287</v>
      </c>
      <c r="H13" s="63">
        <f t="shared" si="3"/>
        <v>4.0017366349833867E-3</v>
      </c>
      <c r="I13" s="64">
        <f t="shared" si="4"/>
        <v>0.71698367472662872</v>
      </c>
      <c r="J13" s="61">
        <f>INDEX('DAC Filtered Table 2'!$AQ:$AQ,MATCH($A13,'DAC Filtered Table 2'!$B:$B,0))</f>
        <v>982.37</v>
      </c>
      <c r="K13" s="61">
        <f>INDEX('DAC Filtered Table 2'!$AU:$AU,MATCH($A13,'DAC Filtered Table 2'!$B:$B,0))</f>
        <v>4854.37</v>
      </c>
      <c r="L13" s="61">
        <f t="shared" si="5"/>
        <v>2395.8200000000002</v>
      </c>
      <c r="M13" s="61" t="str">
        <f>INDEX('DAC Filtered Table 2'!$AO:$AO,MATCH($A13,'DAC Filtered Table 2'!$B:$B,0))</f>
        <v/>
      </c>
      <c r="N13" s="61">
        <f>INDEX('DAC Filtered Table 2'!$S:$S,MATCH($A13,'DAC Filtered Table 2'!$B:$B,0))</f>
        <v>916.46</v>
      </c>
      <c r="O13" s="61">
        <f>INDEX('DAC Filtered Table 2'!$W:$W,MATCH($A13,'DAC Filtered Table 2'!$B:$B,0))</f>
        <v>4528.66</v>
      </c>
      <c r="P13" s="82">
        <f t="shared" si="6"/>
        <v>2235.0693520907134</v>
      </c>
      <c r="Q13" s="61" t="str">
        <f>INDEX('DAC Filtered Table 2'!$Q:$Q,MATCH($A13,'DAC Filtered Table 2'!$B:$B,0))</f>
        <v/>
      </c>
      <c r="R13" s="61">
        <f>INDEX('DAC Filtered Table 2'!$AX:$AX,MATCH($A13,'DAC Filtered Table 2'!$B:$B,0))</f>
        <v>4826787.8</v>
      </c>
      <c r="S13" s="61">
        <f>INDEX('DAC Filtered Table 2'!$AF:$AF,MATCH($A13,'DAC Filtered Table 2'!$B:$B,0))</f>
        <v>32836.11</v>
      </c>
      <c r="T13" s="61">
        <f>INDEX('DAC Filtered Table 2'!$H:$H,MATCH($A13,'DAC Filtered Table 2'!$B:$B,0))</f>
        <v>32836.11</v>
      </c>
      <c r="U13" s="63">
        <f t="shared" si="7"/>
        <v>6.802890734081992E-3</v>
      </c>
      <c r="V13" s="62">
        <f t="shared" si="8"/>
        <v>22895.71</v>
      </c>
      <c r="W13" s="62">
        <f t="shared" si="9"/>
        <v>22895.71</v>
      </c>
      <c r="X13" s="63">
        <f t="shared" si="10"/>
        <v>4.7434672806623071E-3</v>
      </c>
      <c r="Y13" s="64">
        <f t="shared" si="11"/>
        <v>0.69727230174341592</v>
      </c>
      <c r="Z13" s="61">
        <f>INDEX('DAC Filtered Table 2'!$AS:$AS,MATCH($A13,'DAC Filtered Table 2'!$B:$B,0))</f>
        <v>1290.6500000000001</v>
      </c>
      <c r="AA13" s="61">
        <f>INDEX('DAC Filtered Table 2'!$AW:$AW,MATCH($A13,'DAC Filtered Table 2'!$B:$B,0))</f>
        <v>6253.93</v>
      </c>
      <c r="AB13" s="61">
        <f>INDEX('DAC Filtered Table 2'!$AJ:$AJ,MATCH($A13,'DAC Filtered Table 2'!$B:$B,0))</f>
        <v>2395.8200000000002</v>
      </c>
      <c r="AC13" s="61" t="str">
        <f>INDEX('DAC Filtered Table 2'!$AN:$AN,MATCH($A13,'DAC Filtered Table 2'!$B:$B,0))</f>
        <v/>
      </c>
      <c r="AD13" s="61">
        <f>INDEX('DAC Filtered Table 2'!$U:$U,MATCH($A13,'DAC Filtered Table 2'!$B:$B,0))</f>
        <v>1290.6500000000001</v>
      </c>
      <c r="AE13" s="61">
        <f>INDEX('DAC Filtered Table 2'!$Y:$Y,MATCH($A13,'DAC Filtered Table 2'!$B:$B,0))</f>
        <v>6253.93</v>
      </c>
      <c r="AF13" s="61">
        <f>INDEX('DAC Filtered Table 2'!$L:$L,MATCH($A13,'DAC Filtered Table 2'!$B:$B,0))</f>
        <v>2395.8200000000002</v>
      </c>
      <c r="AG13" s="61" t="str">
        <f>INDEX('DAC Filtered Table 2'!$P:$P,MATCH($A13,'DAC Filtered Table 2'!$B:$B,0))</f>
        <v/>
      </c>
    </row>
    <row r="14" spans="1:33" x14ac:dyDescent="0.3">
      <c r="A14" s="1" t="s">
        <v>243</v>
      </c>
      <c r="B14" s="82">
        <f>INDEX('DAC Filtered Table 2'!$AY:$AY,MATCH($A14,'DAC Filtered Table 2'!$B:$B,0))</f>
        <v>275727.34999999998</v>
      </c>
      <c r="C14" s="82">
        <f>INDEX('DAC Filtered Table 2'!$AG:$AG,MATCH($A14,'DAC Filtered Table 2'!$B:$B,0))</f>
        <v>357.8</v>
      </c>
      <c r="D14" s="82">
        <f>INDEX('DAC Filtered Table 2'!$I:$I,MATCH($A14,'DAC Filtered Table 2'!$B:$B,0))</f>
        <v>331.5</v>
      </c>
      <c r="E14" s="63">
        <f t="shared" si="0"/>
        <v>1.2976587197461552E-3</v>
      </c>
      <c r="F14" s="62">
        <f t="shared" si="1"/>
        <v>304.15000000000003</v>
      </c>
      <c r="G14" s="62">
        <f t="shared" si="2"/>
        <v>281.79569312465065</v>
      </c>
      <c r="H14" s="63">
        <f t="shared" si="3"/>
        <v>1.1030824472073593E-3</v>
      </c>
      <c r="I14" s="64">
        <f t="shared" si="4"/>
        <v>0.85005589714924545</v>
      </c>
      <c r="J14" s="61">
        <f>INDEX('DAC Filtered Table 2'!$AQ:$AQ,MATCH($A14,'DAC Filtered Table 2'!$B:$B,0))</f>
        <v>1.57</v>
      </c>
      <c r="K14" s="61">
        <f>INDEX('DAC Filtered Table 2'!$AU:$AU,MATCH($A14,'DAC Filtered Table 2'!$B:$B,0))</f>
        <v>50.37</v>
      </c>
      <c r="L14" s="61">
        <f t="shared" si="5"/>
        <v>1.71</v>
      </c>
      <c r="M14" s="61" t="str">
        <f>INDEX('DAC Filtered Table 2'!$AO:$AO,MATCH($A14,'DAC Filtered Table 2'!$B:$B,0))</f>
        <v/>
      </c>
      <c r="N14" s="61">
        <f>INDEX('DAC Filtered Table 2'!$S:$S,MATCH($A14,'DAC Filtered Table 2'!$B:$B,0))</f>
        <v>1.45</v>
      </c>
      <c r="O14" s="61">
        <f>INDEX('DAC Filtered Table 2'!$W:$W,MATCH($A14,'DAC Filtered Table 2'!$B:$B,0))</f>
        <v>46.67</v>
      </c>
      <c r="P14" s="82">
        <f t="shared" si="6"/>
        <v>1.5843068753493572</v>
      </c>
      <c r="Q14" s="61" t="str">
        <f>INDEX('DAC Filtered Table 2'!$Q:$Q,MATCH($A14,'DAC Filtered Table 2'!$B:$B,0))</f>
        <v/>
      </c>
      <c r="R14" s="61">
        <f>INDEX('DAC Filtered Table 2'!$AX:$AX,MATCH($A14,'DAC Filtered Table 2'!$B:$B,0))</f>
        <v>248952.32000000001</v>
      </c>
      <c r="S14" s="61">
        <f>INDEX('DAC Filtered Table 2'!$AF:$AF,MATCH($A14,'DAC Filtered Table 2'!$B:$B,0))</f>
        <v>372.12</v>
      </c>
      <c r="T14" s="61">
        <f>INDEX('DAC Filtered Table 2'!$H:$H,MATCH($A14,'DAC Filtered Table 2'!$B:$B,0))</f>
        <v>372.12</v>
      </c>
      <c r="U14" s="63">
        <f t="shared" si="7"/>
        <v>1.4947440538011455E-3</v>
      </c>
      <c r="V14" s="62">
        <f t="shared" si="8"/>
        <v>322.83</v>
      </c>
      <c r="W14" s="62">
        <f t="shared" si="9"/>
        <v>322.83</v>
      </c>
      <c r="X14" s="63">
        <f t="shared" si="10"/>
        <v>1.2967543343239379E-3</v>
      </c>
      <c r="Y14" s="64">
        <f t="shared" si="11"/>
        <v>0.8675427281522089</v>
      </c>
      <c r="Z14" s="61">
        <f>INDEX('DAC Filtered Table 2'!$AS:$AS,MATCH($A14,'DAC Filtered Table 2'!$B:$B,0))</f>
        <v>1.34</v>
      </c>
      <c r="AA14" s="61">
        <f>INDEX('DAC Filtered Table 2'!$AW:$AW,MATCH($A14,'DAC Filtered Table 2'!$B:$B,0))</f>
        <v>46.24</v>
      </c>
      <c r="AB14" s="61">
        <f>INDEX('DAC Filtered Table 2'!$AJ:$AJ,MATCH($A14,'DAC Filtered Table 2'!$B:$B,0))</f>
        <v>1.71</v>
      </c>
      <c r="AC14" s="61" t="str">
        <f>INDEX('DAC Filtered Table 2'!$AN:$AN,MATCH($A14,'DAC Filtered Table 2'!$B:$B,0))</f>
        <v/>
      </c>
      <c r="AD14" s="61">
        <f>INDEX('DAC Filtered Table 2'!$U:$U,MATCH($A14,'DAC Filtered Table 2'!$B:$B,0))</f>
        <v>1.34</v>
      </c>
      <c r="AE14" s="61">
        <f>INDEX('DAC Filtered Table 2'!$Y:$Y,MATCH($A14,'DAC Filtered Table 2'!$B:$B,0))</f>
        <v>46.24</v>
      </c>
      <c r="AF14" s="61">
        <f>INDEX('DAC Filtered Table 2'!$L:$L,MATCH($A14,'DAC Filtered Table 2'!$B:$B,0))</f>
        <v>1.71</v>
      </c>
      <c r="AG14" s="61" t="str">
        <f>INDEX('DAC Filtered Table 2'!$P:$P,MATCH($A14,'DAC Filtered Table 2'!$B:$B,0))</f>
        <v/>
      </c>
    </row>
    <row r="15" spans="1:33" x14ac:dyDescent="0.3">
      <c r="A15" s="1" t="s">
        <v>244</v>
      </c>
      <c r="B15" s="82">
        <f>INDEX('DAC Filtered Table 2'!$AY:$AY,MATCH($A15,'DAC Filtered Table 2'!$B:$B,0))</f>
        <v>218298.78</v>
      </c>
      <c r="C15" s="82">
        <f>INDEX('DAC Filtered Table 2'!$AG:$AG,MATCH($A15,'DAC Filtered Table 2'!$B:$B,0))</f>
        <v>303.36</v>
      </c>
      <c r="D15" s="82">
        <f>INDEX('DAC Filtered Table 2'!$I:$I,MATCH($A15,'DAC Filtered Table 2'!$B:$B,0))</f>
        <v>276.33</v>
      </c>
      <c r="E15" s="63">
        <f t="shared" si="0"/>
        <v>1.3896550406740707E-3</v>
      </c>
      <c r="F15" s="62">
        <f t="shared" si="1"/>
        <v>200.74</v>
      </c>
      <c r="G15" s="62">
        <f t="shared" si="2"/>
        <v>182.85813587816455</v>
      </c>
      <c r="H15" s="63">
        <f t="shared" si="3"/>
        <v>9.1956537732368457E-4</v>
      </c>
      <c r="I15" s="64">
        <f t="shared" si="4"/>
        <v>0.66172204641350207</v>
      </c>
      <c r="J15" s="61" t="str">
        <f>INDEX('DAC Filtered Table 2'!$AQ:$AQ,MATCH($A15,'DAC Filtered Table 2'!$B:$B,0))</f>
        <v/>
      </c>
      <c r="K15" s="61">
        <f>INDEX('DAC Filtered Table 2'!$AU:$AU,MATCH($A15,'DAC Filtered Table 2'!$B:$B,0))</f>
        <v>3.99</v>
      </c>
      <c r="L15" s="61">
        <f t="shared" si="5"/>
        <v>98.63</v>
      </c>
      <c r="M15" s="61" t="str">
        <f>INDEX('DAC Filtered Table 2'!$AO:$AO,MATCH($A15,'DAC Filtered Table 2'!$B:$B,0))</f>
        <v/>
      </c>
      <c r="N15" s="61" t="str">
        <f>INDEX('DAC Filtered Table 2'!$S:$S,MATCH($A15,'DAC Filtered Table 2'!$B:$B,0))</f>
        <v/>
      </c>
      <c r="O15" s="61">
        <f>INDEX('DAC Filtered Table 2'!$W:$W,MATCH($A15,'DAC Filtered Table 2'!$B:$B,0))</f>
        <v>3.63</v>
      </c>
      <c r="P15" s="82">
        <f t="shared" si="6"/>
        <v>89.841864121835428</v>
      </c>
      <c r="Q15" s="61" t="str">
        <f>INDEX('DAC Filtered Table 2'!$Q:$Q,MATCH($A15,'DAC Filtered Table 2'!$B:$B,0))</f>
        <v/>
      </c>
      <c r="R15" s="61">
        <f>INDEX('DAC Filtered Table 2'!$AX:$AX,MATCH($A15,'DAC Filtered Table 2'!$B:$B,0))</f>
        <v>217369.87</v>
      </c>
      <c r="S15" s="61">
        <f>INDEX('DAC Filtered Table 2'!$AF:$AF,MATCH($A15,'DAC Filtered Table 2'!$B:$B,0))</f>
        <v>189.62</v>
      </c>
      <c r="T15" s="61">
        <f>INDEX('DAC Filtered Table 2'!$H:$H,MATCH($A15,'DAC Filtered Table 2'!$B:$B,0))</f>
        <v>189.62</v>
      </c>
      <c r="U15" s="63">
        <f t="shared" si="7"/>
        <v>8.7233801078318723E-4</v>
      </c>
      <c r="V15" s="62">
        <f t="shared" si="8"/>
        <v>90.490000000000009</v>
      </c>
      <c r="W15" s="62">
        <f t="shared" si="9"/>
        <v>90.490000000000009</v>
      </c>
      <c r="X15" s="63">
        <f t="shared" si="10"/>
        <v>4.1629504585893163E-4</v>
      </c>
      <c r="Y15" s="64">
        <f t="shared" si="11"/>
        <v>0.47721759308089867</v>
      </c>
      <c r="Z15" s="61" t="str">
        <f>INDEX('DAC Filtered Table 2'!$AS:$AS,MATCH($A15,'DAC Filtered Table 2'!$B:$B,0))</f>
        <v/>
      </c>
      <c r="AA15" s="61">
        <f>INDEX('DAC Filtered Table 2'!$AW:$AW,MATCH($A15,'DAC Filtered Table 2'!$B:$B,0))</f>
        <v>0.5</v>
      </c>
      <c r="AB15" s="61">
        <f>INDEX('DAC Filtered Table 2'!$AJ:$AJ,MATCH($A15,'DAC Filtered Table 2'!$B:$B,0))</f>
        <v>98.63</v>
      </c>
      <c r="AC15" s="61" t="str">
        <f>INDEX('DAC Filtered Table 2'!$AN:$AN,MATCH($A15,'DAC Filtered Table 2'!$B:$B,0))</f>
        <v/>
      </c>
      <c r="AD15" s="61" t="str">
        <f>INDEX('DAC Filtered Table 2'!$U:$U,MATCH($A15,'DAC Filtered Table 2'!$B:$B,0))</f>
        <v/>
      </c>
      <c r="AE15" s="61">
        <f>INDEX('DAC Filtered Table 2'!$Y:$Y,MATCH($A15,'DAC Filtered Table 2'!$B:$B,0))</f>
        <v>0.5</v>
      </c>
      <c r="AF15" s="61">
        <f>INDEX('DAC Filtered Table 2'!$L:$L,MATCH($A15,'DAC Filtered Table 2'!$B:$B,0))</f>
        <v>98.63</v>
      </c>
      <c r="AG15" s="61" t="str">
        <f>INDEX('DAC Filtered Table 2'!$P:$P,MATCH($A15,'DAC Filtered Table 2'!$B:$B,0))</f>
        <v/>
      </c>
    </row>
    <row r="16" spans="1:33" x14ac:dyDescent="0.3">
      <c r="A16" s="1" t="s">
        <v>245</v>
      </c>
      <c r="B16" s="82">
        <f>INDEX('DAC Filtered Table 2'!$AY:$AY,MATCH($A16,'DAC Filtered Table 2'!$B:$B,0))</f>
        <v>38440.36</v>
      </c>
      <c r="C16" s="82">
        <f>INDEX('DAC Filtered Table 2'!$AG:$AG,MATCH($A16,'DAC Filtered Table 2'!$B:$B,0))</f>
        <v>129.68</v>
      </c>
      <c r="D16" s="82">
        <f>INDEX('DAC Filtered Table 2'!$I:$I,MATCH($A16,'DAC Filtered Table 2'!$B:$B,0))</f>
        <v>114.19</v>
      </c>
      <c r="E16" s="63">
        <f t="shared" si="0"/>
        <v>3.3735376047466779E-3</v>
      </c>
      <c r="F16" s="62">
        <f t="shared" si="1"/>
        <v>104.51</v>
      </c>
      <c r="G16" s="62">
        <f t="shared" si="2"/>
        <v>92.032629549660697</v>
      </c>
      <c r="H16" s="63">
        <f t="shared" si="3"/>
        <v>2.7187570563855282E-3</v>
      </c>
      <c r="I16" s="64">
        <f t="shared" si="4"/>
        <v>0.80590684762492293</v>
      </c>
      <c r="J16" s="61">
        <f>INDEX('DAC Filtered Table 2'!$AQ:$AQ,MATCH($A16,'DAC Filtered Table 2'!$B:$B,0))</f>
        <v>12.06</v>
      </c>
      <c r="K16" s="61">
        <f>INDEX('DAC Filtered Table 2'!$AU:$AU,MATCH($A16,'DAC Filtered Table 2'!$B:$B,0))</f>
        <v>6.93</v>
      </c>
      <c r="L16" s="61">
        <f t="shared" si="5"/>
        <v>5.38</v>
      </c>
      <c r="M16" s="61">
        <f>INDEX('DAC Filtered Table 2'!$AO:$AO,MATCH($A16,'DAC Filtered Table 2'!$B:$B,0))</f>
        <v>0.8</v>
      </c>
      <c r="N16" s="61">
        <f>INDEX('DAC Filtered Table 2'!$S:$S,MATCH($A16,'DAC Filtered Table 2'!$B:$B,0))</f>
        <v>10.62</v>
      </c>
      <c r="O16" s="61">
        <f>INDEX('DAC Filtered Table 2'!$W:$W,MATCH($A16,'DAC Filtered Table 2'!$B:$B,0))</f>
        <v>6.1</v>
      </c>
      <c r="P16" s="82">
        <f t="shared" si="6"/>
        <v>4.7373704503392968</v>
      </c>
      <c r="Q16" s="61">
        <f>INDEX('DAC Filtered Table 2'!$Q:$Q,MATCH($A16,'DAC Filtered Table 2'!$B:$B,0))</f>
        <v>0.7</v>
      </c>
      <c r="R16" s="61">
        <f>INDEX('DAC Filtered Table 2'!$AX:$AX,MATCH($A16,'DAC Filtered Table 2'!$B:$B,0))</f>
        <v>33386.22</v>
      </c>
      <c r="S16" s="61">
        <f>INDEX('DAC Filtered Table 2'!$AF:$AF,MATCH($A16,'DAC Filtered Table 2'!$B:$B,0))</f>
        <v>110.19</v>
      </c>
      <c r="T16" s="61">
        <f>INDEX('DAC Filtered Table 2'!$H:$H,MATCH($A16,'DAC Filtered Table 2'!$B:$B,0))</f>
        <v>110.19</v>
      </c>
      <c r="U16" s="63">
        <f t="shared" si="7"/>
        <v>3.3004634846352777E-3</v>
      </c>
      <c r="V16" s="62">
        <f t="shared" si="8"/>
        <v>85.09</v>
      </c>
      <c r="W16" s="62">
        <f t="shared" si="9"/>
        <v>85.09</v>
      </c>
      <c r="X16" s="63">
        <f t="shared" si="10"/>
        <v>2.5486563019113872E-3</v>
      </c>
      <c r="Y16" s="64">
        <f t="shared" si="11"/>
        <v>0.77221163444958707</v>
      </c>
      <c r="Z16" s="61">
        <f>INDEX('DAC Filtered Table 2'!$AS:$AS,MATCH($A16,'DAC Filtered Table 2'!$B:$B,0))</f>
        <v>12.01</v>
      </c>
      <c r="AA16" s="61">
        <f>INDEX('DAC Filtered Table 2'!$AW:$AW,MATCH($A16,'DAC Filtered Table 2'!$B:$B,0))</f>
        <v>7.13</v>
      </c>
      <c r="AB16" s="61">
        <f>INDEX('DAC Filtered Table 2'!$AJ:$AJ,MATCH($A16,'DAC Filtered Table 2'!$B:$B,0))</f>
        <v>5.38</v>
      </c>
      <c r="AC16" s="61">
        <f>INDEX('DAC Filtered Table 2'!$AN:$AN,MATCH($A16,'DAC Filtered Table 2'!$B:$B,0))</f>
        <v>0.57999999999999996</v>
      </c>
      <c r="AD16" s="61">
        <f>INDEX('DAC Filtered Table 2'!$U:$U,MATCH($A16,'DAC Filtered Table 2'!$B:$B,0))</f>
        <v>12.01</v>
      </c>
      <c r="AE16" s="61">
        <f>INDEX('DAC Filtered Table 2'!$Y:$Y,MATCH($A16,'DAC Filtered Table 2'!$B:$B,0))</f>
        <v>7.13</v>
      </c>
      <c r="AF16" s="61">
        <f>INDEX('DAC Filtered Table 2'!$L:$L,MATCH($A16,'DAC Filtered Table 2'!$B:$B,0))</f>
        <v>5.38</v>
      </c>
      <c r="AG16" s="61">
        <f>INDEX('DAC Filtered Table 2'!$P:$P,MATCH($A16,'DAC Filtered Table 2'!$B:$B,0))</f>
        <v>0.57999999999999996</v>
      </c>
    </row>
    <row r="17" spans="1:33" x14ac:dyDescent="0.3">
      <c r="A17" s="1" t="s">
        <v>246</v>
      </c>
      <c r="B17" s="82">
        <f>INDEX('DAC Filtered Table 2'!$AY:$AY,MATCH($A17,'DAC Filtered Table 2'!$B:$B,0))</f>
        <v>493154.56</v>
      </c>
      <c r="C17" s="82">
        <f>INDEX('DAC Filtered Table 2'!$AG:$AG,MATCH($A17,'DAC Filtered Table 2'!$B:$B,0))</f>
        <v>2094.38</v>
      </c>
      <c r="D17" s="82">
        <f>INDEX('DAC Filtered Table 2'!$I:$I,MATCH($A17,'DAC Filtered Table 2'!$B:$B,0))</f>
        <v>1968.65</v>
      </c>
      <c r="E17" s="63">
        <f t="shared" si="0"/>
        <v>4.2469038509955178E-3</v>
      </c>
      <c r="F17" s="62">
        <f t="shared" si="1"/>
        <v>1423.88</v>
      </c>
      <c r="G17" s="62">
        <f t="shared" si="2"/>
        <v>1338.3961186126683</v>
      </c>
      <c r="H17" s="63">
        <f t="shared" si="3"/>
        <v>2.88728953454268E-3</v>
      </c>
      <c r="I17" s="64">
        <f t="shared" si="4"/>
        <v>0.67985752346756556</v>
      </c>
      <c r="J17" s="61">
        <f>INDEX('DAC Filtered Table 2'!$AQ:$AQ,MATCH($A17,'DAC Filtered Table 2'!$B:$B,0))</f>
        <v>62.98</v>
      </c>
      <c r="K17" s="61">
        <f>INDEX('DAC Filtered Table 2'!$AU:$AU,MATCH($A17,'DAC Filtered Table 2'!$B:$B,0))</f>
        <v>597.59</v>
      </c>
      <c r="L17" s="61">
        <f t="shared" si="5"/>
        <v>9.93</v>
      </c>
      <c r="M17" s="61" t="str">
        <f>INDEX('DAC Filtered Table 2'!$AO:$AO,MATCH($A17,'DAC Filtered Table 2'!$B:$B,0))</f>
        <v/>
      </c>
      <c r="N17" s="61">
        <f>INDEX('DAC Filtered Table 2'!$S:$S,MATCH($A17,'DAC Filtered Table 2'!$B:$B,0))</f>
        <v>59.2</v>
      </c>
      <c r="O17" s="61">
        <f>INDEX('DAC Filtered Table 2'!$W:$W,MATCH($A17,'DAC Filtered Table 2'!$B:$B,0))</f>
        <v>561.72</v>
      </c>
      <c r="P17" s="82">
        <f t="shared" si="6"/>
        <v>9.3338813873318109</v>
      </c>
      <c r="Q17" s="61" t="str">
        <f>INDEX('DAC Filtered Table 2'!$Q:$Q,MATCH($A17,'DAC Filtered Table 2'!$B:$B,0))</f>
        <v/>
      </c>
      <c r="R17" s="61">
        <f>INDEX('DAC Filtered Table 2'!$AX:$AX,MATCH($A17,'DAC Filtered Table 2'!$B:$B,0))</f>
        <v>457308.47</v>
      </c>
      <c r="S17" s="61">
        <f>INDEX('DAC Filtered Table 2'!$AF:$AF,MATCH($A17,'DAC Filtered Table 2'!$B:$B,0))</f>
        <v>2541.61</v>
      </c>
      <c r="T17" s="61">
        <f>INDEX('DAC Filtered Table 2'!$H:$H,MATCH($A17,'DAC Filtered Table 2'!$B:$B,0))</f>
        <v>2541.61</v>
      </c>
      <c r="U17" s="63">
        <f t="shared" si="7"/>
        <v>5.557758420700146E-3</v>
      </c>
      <c r="V17" s="62">
        <f t="shared" si="8"/>
        <v>1408.19</v>
      </c>
      <c r="W17" s="62">
        <f t="shared" si="9"/>
        <v>1408.19</v>
      </c>
      <c r="X17" s="63">
        <f t="shared" si="10"/>
        <v>3.0793000619472456E-3</v>
      </c>
      <c r="Y17" s="64">
        <f t="shared" si="11"/>
        <v>0.5540543198995912</v>
      </c>
      <c r="Z17" s="61">
        <f>INDEX('DAC Filtered Table 2'!$AS:$AS,MATCH($A17,'DAC Filtered Table 2'!$B:$B,0))</f>
        <v>55.74</v>
      </c>
      <c r="AA17" s="61">
        <f>INDEX('DAC Filtered Table 2'!$AW:$AW,MATCH($A17,'DAC Filtered Table 2'!$B:$B,0))</f>
        <v>1067.75</v>
      </c>
      <c r="AB17" s="61">
        <f>INDEX('DAC Filtered Table 2'!$AJ:$AJ,MATCH($A17,'DAC Filtered Table 2'!$B:$B,0))</f>
        <v>9.93</v>
      </c>
      <c r="AC17" s="61" t="str">
        <f>INDEX('DAC Filtered Table 2'!$AN:$AN,MATCH($A17,'DAC Filtered Table 2'!$B:$B,0))</f>
        <v/>
      </c>
      <c r="AD17" s="61">
        <f>INDEX('DAC Filtered Table 2'!$U:$U,MATCH($A17,'DAC Filtered Table 2'!$B:$B,0))</f>
        <v>55.74</v>
      </c>
      <c r="AE17" s="61">
        <f>INDEX('DAC Filtered Table 2'!$Y:$Y,MATCH($A17,'DAC Filtered Table 2'!$B:$B,0))</f>
        <v>1067.75</v>
      </c>
      <c r="AF17" s="61">
        <f>INDEX('DAC Filtered Table 2'!$L:$L,MATCH($A17,'DAC Filtered Table 2'!$B:$B,0))</f>
        <v>9.93</v>
      </c>
      <c r="AG17" s="61" t="str">
        <f>INDEX('DAC Filtered Table 2'!$P:$P,MATCH($A17,'DAC Filtered Table 2'!$B:$B,0))</f>
        <v/>
      </c>
    </row>
    <row r="18" spans="1:33" x14ac:dyDescent="0.3">
      <c r="A18" s="1" t="s">
        <v>247</v>
      </c>
      <c r="B18" s="82">
        <f>INDEX('DAC Filtered Table 2'!$AY:$AY,MATCH($A18,'DAC Filtered Table 2'!$B:$B,0))</f>
        <v>2456768.2200000002</v>
      </c>
      <c r="C18" s="82">
        <f>INDEX('DAC Filtered Table 2'!$AG:$AG,MATCH($A18,'DAC Filtered Table 2'!$B:$B,0))</f>
        <v>7282.68</v>
      </c>
      <c r="D18" s="82">
        <f>INDEX('DAC Filtered Table 2'!$I:$I,MATCH($A18,'DAC Filtered Table 2'!$B:$B,0))</f>
        <v>6843.23</v>
      </c>
      <c r="E18" s="63">
        <f t="shared" si="0"/>
        <v>2.964333363120433E-3</v>
      </c>
      <c r="F18" s="62">
        <f t="shared" si="1"/>
        <v>5584.43</v>
      </c>
      <c r="G18" s="62">
        <f t="shared" si="2"/>
        <v>5247.4550412485514</v>
      </c>
      <c r="H18" s="63">
        <f t="shared" si="3"/>
        <v>2.2730797128269592E-3</v>
      </c>
      <c r="I18" s="64">
        <f t="shared" si="4"/>
        <v>0.76680974586278683</v>
      </c>
      <c r="J18" s="61">
        <f>INDEX('DAC Filtered Table 2'!$AQ:$AQ,MATCH($A18,'DAC Filtered Table 2'!$B:$B,0))</f>
        <v>30.34</v>
      </c>
      <c r="K18" s="61">
        <f>INDEX('DAC Filtered Table 2'!$AU:$AU,MATCH($A18,'DAC Filtered Table 2'!$B:$B,0))</f>
        <v>1501.2</v>
      </c>
      <c r="L18" s="61">
        <f t="shared" si="5"/>
        <v>100.18</v>
      </c>
      <c r="M18" s="61">
        <f>INDEX('DAC Filtered Table 2'!$AO:$AO,MATCH($A18,'DAC Filtered Table 2'!$B:$B,0))</f>
        <v>66.53</v>
      </c>
      <c r="N18" s="61">
        <f>INDEX('DAC Filtered Table 2'!$S:$S,MATCH($A18,'DAC Filtered Table 2'!$B:$B,0))</f>
        <v>28.51</v>
      </c>
      <c r="O18" s="61">
        <f>INDEX('DAC Filtered Table 2'!$W:$W,MATCH($A18,'DAC Filtered Table 2'!$B:$B,0))</f>
        <v>1410.61</v>
      </c>
      <c r="P18" s="82">
        <f t="shared" si="6"/>
        <v>94.134958751448636</v>
      </c>
      <c r="Q18" s="61">
        <f>INDEX('DAC Filtered Table 2'!$Q:$Q,MATCH($A18,'DAC Filtered Table 2'!$B:$B,0))</f>
        <v>62.52</v>
      </c>
      <c r="R18" s="61">
        <f>INDEX('DAC Filtered Table 2'!$AX:$AX,MATCH($A18,'DAC Filtered Table 2'!$B:$B,0))</f>
        <v>2355797.86</v>
      </c>
      <c r="S18" s="61">
        <f>INDEX('DAC Filtered Table 2'!$AF:$AF,MATCH($A18,'DAC Filtered Table 2'!$B:$B,0))</f>
        <v>6840.92</v>
      </c>
      <c r="T18" s="61">
        <f>INDEX('DAC Filtered Table 2'!$H:$H,MATCH($A18,'DAC Filtered Table 2'!$B:$B,0))</f>
        <v>6840.92</v>
      </c>
      <c r="U18" s="63">
        <f t="shared" si="7"/>
        <v>2.903865444550493E-3</v>
      </c>
      <c r="V18" s="62">
        <f t="shared" si="8"/>
        <v>4820.6099999999997</v>
      </c>
      <c r="W18" s="62">
        <f t="shared" si="9"/>
        <v>4820.6099999999997</v>
      </c>
      <c r="X18" s="63">
        <f t="shared" si="10"/>
        <v>2.0462748870991843E-3</v>
      </c>
      <c r="Y18" s="64">
        <f t="shared" si="11"/>
        <v>0.70467276331253681</v>
      </c>
      <c r="Z18" s="61">
        <f>INDEX('DAC Filtered Table 2'!$AS:$AS,MATCH($A18,'DAC Filtered Table 2'!$B:$B,0))</f>
        <v>83</v>
      </c>
      <c r="AA18" s="61">
        <f>INDEX('DAC Filtered Table 2'!$AW:$AW,MATCH($A18,'DAC Filtered Table 2'!$B:$B,0))</f>
        <v>1823.92</v>
      </c>
      <c r="AB18" s="61">
        <f>INDEX('DAC Filtered Table 2'!$AJ:$AJ,MATCH($A18,'DAC Filtered Table 2'!$B:$B,0))</f>
        <v>100.18</v>
      </c>
      <c r="AC18" s="61">
        <f>INDEX('DAC Filtered Table 2'!$AN:$AN,MATCH($A18,'DAC Filtered Table 2'!$B:$B,0))</f>
        <v>13.21</v>
      </c>
      <c r="AD18" s="61">
        <f>INDEX('DAC Filtered Table 2'!$U:$U,MATCH($A18,'DAC Filtered Table 2'!$B:$B,0))</f>
        <v>83</v>
      </c>
      <c r="AE18" s="61">
        <f>INDEX('DAC Filtered Table 2'!$Y:$Y,MATCH($A18,'DAC Filtered Table 2'!$B:$B,0))</f>
        <v>1823.92</v>
      </c>
      <c r="AF18" s="61">
        <f>INDEX('DAC Filtered Table 2'!$L:$L,MATCH($A18,'DAC Filtered Table 2'!$B:$B,0))</f>
        <v>100.18</v>
      </c>
      <c r="AG18" s="61">
        <f>INDEX('DAC Filtered Table 2'!$P:$P,MATCH($A18,'DAC Filtered Table 2'!$B:$B,0))</f>
        <v>13.21</v>
      </c>
    </row>
    <row r="19" spans="1:33" x14ac:dyDescent="0.3">
      <c r="A19" s="1" t="s">
        <v>248</v>
      </c>
      <c r="B19" s="82">
        <f>INDEX('DAC Filtered Table 2'!$AY:$AY,MATCH($A19,'DAC Filtered Table 2'!$B:$B,0))</f>
        <v>4698968.5599999996</v>
      </c>
      <c r="C19" s="82">
        <f>INDEX('DAC Filtered Table 2'!$AG:$AG,MATCH($A19,'DAC Filtered Table 2'!$B:$B,0))</f>
        <v>16217.98</v>
      </c>
      <c r="D19" s="82">
        <f>INDEX('DAC Filtered Table 2'!$I:$I,MATCH($A19,'DAC Filtered Table 2'!$B:$B,0))</f>
        <v>15562.46</v>
      </c>
      <c r="E19" s="63">
        <f t="shared" si="0"/>
        <v>3.4513914687694784E-3</v>
      </c>
      <c r="F19" s="62">
        <f t="shared" si="1"/>
        <v>15048.72</v>
      </c>
      <c r="G19" s="62">
        <f t="shared" si="2"/>
        <v>14440.459725243218</v>
      </c>
      <c r="H19" s="63">
        <f t="shared" si="3"/>
        <v>3.2025581375671091E-3</v>
      </c>
      <c r="I19" s="64">
        <f t="shared" si="4"/>
        <v>0.9279034750320323</v>
      </c>
      <c r="J19" s="61">
        <f>INDEX('DAC Filtered Table 2'!$AQ:$AQ,MATCH($A19,'DAC Filtered Table 2'!$B:$B,0))</f>
        <v>644.29</v>
      </c>
      <c r="K19" s="61">
        <f>INDEX('DAC Filtered Table 2'!$AU:$AU,MATCH($A19,'DAC Filtered Table 2'!$B:$B,0))</f>
        <v>35.03</v>
      </c>
      <c r="L19" s="61">
        <f t="shared" si="5"/>
        <v>140.52000000000001</v>
      </c>
      <c r="M19" s="61">
        <f>INDEX('DAC Filtered Table 2'!$AO:$AO,MATCH($A19,'DAC Filtered Table 2'!$B:$B,0))</f>
        <v>349.42</v>
      </c>
      <c r="N19" s="61">
        <f>INDEX('DAC Filtered Table 2'!$S:$S,MATCH($A19,'DAC Filtered Table 2'!$B:$B,0))</f>
        <v>618.25</v>
      </c>
      <c r="O19" s="61">
        <f>INDEX('DAC Filtered Table 2'!$W:$W,MATCH($A19,'DAC Filtered Table 2'!$B:$B,0))</f>
        <v>33.61</v>
      </c>
      <c r="P19" s="82">
        <f t="shared" si="6"/>
        <v>134.84027475678229</v>
      </c>
      <c r="Q19" s="61">
        <f>INDEX('DAC Filtered Table 2'!$Q:$Q,MATCH($A19,'DAC Filtered Table 2'!$B:$B,0))</f>
        <v>335.3</v>
      </c>
      <c r="R19" s="61">
        <f>INDEX('DAC Filtered Table 2'!$AX:$AX,MATCH($A19,'DAC Filtered Table 2'!$B:$B,0))</f>
        <v>4442885.1900000004</v>
      </c>
      <c r="S19" s="61">
        <f>INDEX('DAC Filtered Table 2'!$AF:$AF,MATCH($A19,'DAC Filtered Table 2'!$B:$B,0))</f>
        <v>16493.53</v>
      </c>
      <c r="T19" s="61">
        <f>INDEX('DAC Filtered Table 2'!$H:$H,MATCH($A19,'DAC Filtered Table 2'!$B:$B,0))</f>
        <v>16493.53</v>
      </c>
      <c r="U19" s="63">
        <f t="shared" si="7"/>
        <v>3.7123466609318341E-3</v>
      </c>
      <c r="V19" s="62">
        <f t="shared" si="8"/>
        <v>15718.47</v>
      </c>
      <c r="W19" s="62">
        <f t="shared" si="9"/>
        <v>15718.47</v>
      </c>
      <c r="X19" s="63">
        <f t="shared" si="10"/>
        <v>3.5378969583501657E-3</v>
      </c>
      <c r="Y19" s="64">
        <f t="shared" si="11"/>
        <v>0.95300824020085451</v>
      </c>
      <c r="Z19" s="61">
        <f>INDEX('DAC Filtered Table 2'!$AS:$AS,MATCH($A19,'DAC Filtered Table 2'!$B:$B,0))</f>
        <v>624.85</v>
      </c>
      <c r="AA19" s="61">
        <f>INDEX('DAC Filtered Table 2'!$AW:$AW,MATCH($A19,'DAC Filtered Table 2'!$B:$B,0))</f>
        <v>9.69</v>
      </c>
      <c r="AB19" s="61">
        <f>INDEX('DAC Filtered Table 2'!$AJ:$AJ,MATCH($A19,'DAC Filtered Table 2'!$B:$B,0))</f>
        <v>140.52000000000001</v>
      </c>
      <c r="AC19" s="61" t="str">
        <f>INDEX('DAC Filtered Table 2'!$AN:$AN,MATCH($A19,'DAC Filtered Table 2'!$B:$B,0))</f>
        <v/>
      </c>
      <c r="AD19" s="61">
        <f>INDEX('DAC Filtered Table 2'!$U:$U,MATCH($A19,'DAC Filtered Table 2'!$B:$B,0))</f>
        <v>624.85</v>
      </c>
      <c r="AE19" s="61">
        <f>INDEX('DAC Filtered Table 2'!$Y:$Y,MATCH($A19,'DAC Filtered Table 2'!$B:$B,0))</f>
        <v>9.69</v>
      </c>
      <c r="AF19" s="61">
        <f>INDEX('DAC Filtered Table 2'!$L:$L,MATCH($A19,'DAC Filtered Table 2'!$B:$B,0))</f>
        <v>140.52000000000001</v>
      </c>
      <c r="AG19" s="61" t="str">
        <f>INDEX('DAC Filtered Table 2'!$P:$P,MATCH($A19,'DAC Filtered Table 2'!$B:$B,0))</f>
        <v/>
      </c>
    </row>
    <row r="20" spans="1:33" x14ac:dyDescent="0.3">
      <c r="A20" s="1" t="s">
        <v>249</v>
      </c>
      <c r="B20" s="82">
        <f>INDEX('DAC Filtered Table 2'!$AY:$AY,MATCH($A20,'DAC Filtered Table 2'!$B:$B,0))</f>
        <v>1905429.11</v>
      </c>
      <c r="C20" s="82">
        <f>INDEX('DAC Filtered Table 2'!$AG:$AG,MATCH($A20,'DAC Filtered Table 2'!$B:$B,0))</f>
        <v>3874.52</v>
      </c>
      <c r="D20" s="82">
        <f>INDEX('DAC Filtered Table 2'!$I:$I,MATCH($A20,'DAC Filtered Table 2'!$B:$B,0))</f>
        <v>3936.65</v>
      </c>
      <c r="E20" s="63">
        <f t="shared" si="0"/>
        <v>2.0334107312971615E-3</v>
      </c>
      <c r="F20" s="62">
        <f t="shared" si="1"/>
        <v>3633.51</v>
      </c>
      <c r="G20" s="62">
        <f t="shared" si="2"/>
        <v>3691.7734675263</v>
      </c>
      <c r="H20" s="63">
        <f t="shared" si="3"/>
        <v>1.9069247871415168E-3</v>
      </c>
      <c r="I20" s="64">
        <f t="shared" si="4"/>
        <v>0.93779616571859226</v>
      </c>
      <c r="J20" s="61">
        <f>INDEX('DAC Filtered Table 2'!$AQ:$AQ,MATCH($A20,'DAC Filtered Table 2'!$B:$B,0))</f>
        <v>130.19</v>
      </c>
      <c r="K20" s="61">
        <f>INDEX('DAC Filtered Table 2'!$AU:$AU,MATCH($A20,'DAC Filtered Table 2'!$B:$B,0))</f>
        <v>1.28</v>
      </c>
      <c r="L20" s="61">
        <f t="shared" si="5"/>
        <v>109.54</v>
      </c>
      <c r="M20" s="61" t="str">
        <f>INDEX('DAC Filtered Table 2'!$AO:$AO,MATCH($A20,'DAC Filtered Table 2'!$B:$B,0))</f>
        <v/>
      </c>
      <c r="N20" s="61">
        <f>INDEX('DAC Filtered Table 2'!$S:$S,MATCH($A20,'DAC Filtered Table 2'!$B:$B,0))</f>
        <v>132.28</v>
      </c>
      <c r="O20" s="61">
        <f>INDEX('DAC Filtered Table 2'!$W:$W,MATCH($A20,'DAC Filtered Table 2'!$B:$B,0))</f>
        <v>1.3</v>
      </c>
      <c r="P20" s="82">
        <f t="shared" si="6"/>
        <v>111.29653247369997</v>
      </c>
      <c r="Q20" s="61" t="str">
        <f>INDEX('DAC Filtered Table 2'!$Q:$Q,MATCH($A20,'DAC Filtered Table 2'!$B:$B,0))</f>
        <v/>
      </c>
      <c r="R20" s="61">
        <f>INDEX('DAC Filtered Table 2'!$AX:$AX,MATCH($A20,'DAC Filtered Table 2'!$B:$B,0))</f>
        <v>1902243.72</v>
      </c>
      <c r="S20" s="61">
        <f>INDEX('DAC Filtered Table 2'!$AF:$AF,MATCH($A20,'DAC Filtered Table 2'!$B:$B,0))</f>
        <v>4030.76</v>
      </c>
      <c r="T20" s="61">
        <f>INDEX('DAC Filtered Table 2'!$H:$H,MATCH($A20,'DAC Filtered Table 2'!$B:$B,0))</f>
        <v>4030.76</v>
      </c>
      <c r="U20" s="63">
        <f t="shared" si="7"/>
        <v>2.1189503519559523E-3</v>
      </c>
      <c r="V20" s="62">
        <f t="shared" si="8"/>
        <v>3796.3300000000004</v>
      </c>
      <c r="W20" s="62">
        <f t="shared" si="9"/>
        <v>3796.3300000000004</v>
      </c>
      <c r="X20" s="63">
        <f t="shared" si="10"/>
        <v>1.995711674632313E-3</v>
      </c>
      <c r="Y20" s="64">
        <f t="shared" si="11"/>
        <v>0.94183975230477635</v>
      </c>
      <c r="Z20" s="61">
        <f>INDEX('DAC Filtered Table 2'!$AS:$AS,MATCH($A20,'DAC Filtered Table 2'!$B:$B,0))</f>
        <v>123.66</v>
      </c>
      <c r="AA20" s="61">
        <f>INDEX('DAC Filtered Table 2'!$AW:$AW,MATCH($A20,'DAC Filtered Table 2'!$B:$B,0))</f>
        <v>1.23</v>
      </c>
      <c r="AB20" s="61">
        <f>INDEX('DAC Filtered Table 2'!$AJ:$AJ,MATCH($A20,'DAC Filtered Table 2'!$B:$B,0))</f>
        <v>109.54</v>
      </c>
      <c r="AC20" s="61" t="str">
        <f>INDEX('DAC Filtered Table 2'!$AN:$AN,MATCH($A20,'DAC Filtered Table 2'!$B:$B,0))</f>
        <v/>
      </c>
      <c r="AD20" s="61">
        <f>INDEX('DAC Filtered Table 2'!$U:$U,MATCH($A20,'DAC Filtered Table 2'!$B:$B,0))</f>
        <v>123.66</v>
      </c>
      <c r="AE20" s="61">
        <f>INDEX('DAC Filtered Table 2'!$Y:$Y,MATCH($A20,'DAC Filtered Table 2'!$B:$B,0))</f>
        <v>1.23</v>
      </c>
      <c r="AF20" s="61">
        <f>INDEX('DAC Filtered Table 2'!$L:$L,MATCH($A20,'DAC Filtered Table 2'!$B:$B,0))</f>
        <v>109.54</v>
      </c>
      <c r="AG20" s="61" t="str">
        <f>INDEX('DAC Filtered Table 2'!$P:$P,MATCH($A20,'DAC Filtered Table 2'!$B:$B,0))</f>
        <v/>
      </c>
    </row>
    <row r="21" spans="1:33" x14ac:dyDescent="0.3">
      <c r="A21" s="1" t="s">
        <v>250</v>
      </c>
      <c r="B21" s="82">
        <f>INDEX('DAC Filtered Table 2'!$AY:$AY,MATCH($A21,'DAC Filtered Table 2'!$B:$B,0))</f>
        <v>48121.32</v>
      </c>
      <c r="C21" s="82">
        <f>INDEX('DAC Filtered Table 2'!$AG:$AG,MATCH($A21,'DAC Filtered Table 2'!$B:$B,0))</f>
        <v>86.51</v>
      </c>
      <c r="D21" s="82">
        <f>INDEX('DAC Filtered Table 2'!$I:$I,MATCH($A21,'DAC Filtered Table 2'!$B:$B,0))</f>
        <v>80.27</v>
      </c>
      <c r="E21" s="63">
        <f t="shared" si="0"/>
        <v>1.7977478589531627E-3</v>
      </c>
      <c r="F21" s="62">
        <f t="shared" si="1"/>
        <v>63.02</v>
      </c>
      <c r="G21" s="62">
        <f t="shared" si="2"/>
        <v>58.475245636342621</v>
      </c>
      <c r="H21" s="63">
        <f t="shared" si="3"/>
        <v>1.3096066358944435E-3</v>
      </c>
      <c r="I21" s="64">
        <f t="shared" si="4"/>
        <v>0.72847069702924516</v>
      </c>
      <c r="J21" s="61">
        <f>INDEX('DAC Filtered Table 2'!$AQ:$AQ,MATCH($A21,'DAC Filtered Table 2'!$B:$B,0))</f>
        <v>2.2999999999999998</v>
      </c>
      <c r="K21" s="61">
        <f>INDEX('DAC Filtered Table 2'!$AU:$AU,MATCH($A21,'DAC Filtered Table 2'!$B:$B,0))</f>
        <v>20.84</v>
      </c>
      <c r="L21" s="61">
        <f t="shared" si="5"/>
        <v>0.35</v>
      </c>
      <c r="M21" s="61" t="str">
        <f>INDEX('DAC Filtered Table 2'!$AO:$AO,MATCH($A21,'DAC Filtered Table 2'!$B:$B,0))</f>
        <v/>
      </c>
      <c r="N21" s="61">
        <f>INDEX('DAC Filtered Table 2'!$S:$S,MATCH($A21,'DAC Filtered Table 2'!$B:$B,0))</f>
        <v>2.13</v>
      </c>
      <c r="O21" s="61">
        <f>INDEX('DAC Filtered Table 2'!$W:$W,MATCH($A21,'DAC Filtered Table 2'!$B:$B,0))</f>
        <v>19.34</v>
      </c>
      <c r="P21" s="82">
        <f t="shared" si="6"/>
        <v>0.32475436365738058</v>
      </c>
      <c r="Q21" s="61" t="str">
        <f>INDEX('DAC Filtered Table 2'!$Q:$Q,MATCH($A21,'DAC Filtered Table 2'!$B:$B,0))</f>
        <v/>
      </c>
      <c r="R21" s="61">
        <f>INDEX('DAC Filtered Table 2'!$AX:$AX,MATCH($A21,'DAC Filtered Table 2'!$B:$B,0))</f>
        <v>39534.519999999997</v>
      </c>
      <c r="S21" s="61">
        <f>INDEX('DAC Filtered Table 2'!$AF:$AF,MATCH($A21,'DAC Filtered Table 2'!$B:$B,0))</f>
        <v>88.24</v>
      </c>
      <c r="T21" s="61">
        <f>INDEX('DAC Filtered Table 2'!$H:$H,MATCH($A21,'DAC Filtered Table 2'!$B:$B,0))</f>
        <v>88.24</v>
      </c>
      <c r="U21" s="63">
        <f t="shared" si="7"/>
        <v>2.2319734753324435E-3</v>
      </c>
      <c r="V21" s="62">
        <f t="shared" si="8"/>
        <v>71.81</v>
      </c>
      <c r="W21" s="62">
        <f t="shared" si="9"/>
        <v>71.81</v>
      </c>
      <c r="X21" s="63">
        <f t="shared" si="10"/>
        <v>1.8163872989984452E-3</v>
      </c>
      <c r="Y21" s="64">
        <f t="shared" si="11"/>
        <v>0.81380326382592938</v>
      </c>
      <c r="Z21" s="61">
        <f>INDEX('DAC Filtered Table 2'!$AS:$AS,MATCH($A21,'DAC Filtered Table 2'!$B:$B,0))</f>
        <v>1.3</v>
      </c>
      <c r="AA21" s="61">
        <f>INDEX('DAC Filtered Table 2'!$AW:$AW,MATCH($A21,'DAC Filtered Table 2'!$B:$B,0))</f>
        <v>14.78</v>
      </c>
      <c r="AB21" s="61">
        <f>INDEX('DAC Filtered Table 2'!$AJ:$AJ,MATCH($A21,'DAC Filtered Table 2'!$B:$B,0))</f>
        <v>0.35</v>
      </c>
      <c r="AC21" s="61" t="str">
        <f>INDEX('DAC Filtered Table 2'!$AN:$AN,MATCH($A21,'DAC Filtered Table 2'!$B:$B,0))</f>
        <v/>
      </c>
      <c r="AD21" s="61">
        <f>INDEX('DAC Filtered Table 2'!$U:$U,MATCH($A21,'DAC Filtered Table 2'!$B:$B,0))</f>
        <v>1.3</v>
      </c>
      <c r="AE21" s="61">
        <f>INDEX('DAC Filtered Table 2'!$Y:$Y,MATCH($A21,'DAC Filtered Table 2'!$B:$B,0))</f>
        <v>14.78</v>
      </c>
      <c r="AF21" s="61">
        <f>INDEX('DAC Filtered Table 2'!$L:$L,MATCH($A21,'DAC Filtered Table 2'!$B:$B,0))</f>
        <v>0.35</v>
      </c>
      <c r="AG21" s="61" t="str">
        <f>INDEX('DAC Filtered Table 2'!$P:$P,MATCH($A21,'DAC Filtered Table 2'!$B:$B,0))</f>
        <v/>
      </c>
    </row>
    <row r="22" spans="1:33" x14ac:dyDescent="0.3">
      <c r="A22" s="1" t="s">
        <v>251</v>
      </c>
      <c r="B22" s="82">
        <f>INDEX('DAC Filtered Table 2'!$AY:$AY,MATCH($A22,'DAC Filtered Table 2'!$B:$B,0))</f>
        <v>90909.37</v>
      </c>
      <c r="C22" s="82">
        <f>INDEX('DAC Filtered Table 2'!$AG:$AG,MATCH($A22,'DAC Filtered Table 2'!$B:$B,0))</f>
        <v>192.33</v>
      </c>
      <c r="D22" s="82">
        <f>INDEX('DAC Filtered Table 2'!$I:$I,MATCH($A22,'DAC Filtered Table 2'!$B:$B,0))</f>
        <v>177.79</v>
      </c>
      <c r="E22" s="63">
        <f t="shared" si="0"/>
        <v>2.1156235050358396E-3</v>
      </c>
      <c r="F22" s="62">
        <f t="shared" si="1"/>
        <v>165.56</v>
      </c>
      <c r="G22" s="62">
        <f t="shared" si="2"/>
        <v>153.04789164456923</v>
      </c>
      <c r="H22" s="63">
        <f t="shared" si="3"/>
        <v>1.8211544090559644E-3</v>
      </c>
      <c r="I22" s="64">
        <f t="shared" si="4"/>
        <v>0.86081214579108822</v>
      </c>
      <c r="J22" s="61">
        <f>INDEX('DAC Filtered Table 2'!$AQ:$AQ,MATCH($A22,'DAC Filtered Table 2'!$B:$B,0))</f>
        <v>3.93</v>
      </c>
      <c r="K22" s="61">
        <f>INDEX('DAC Filtered Table 2'!$AU:$AU,MATCH($A22,'DAC Filtered Table 2'!$B:$B,0))</f>
        <v>17.18</v>
      </c>
      <c r="L22" s="61">
        <f t="shared" si="5"/>
        <v>5.66</v>
      </c>
      <c r="M22" s="61" t="str">
        <f>INDEX('DAC Filtered Table 2'!$AO:$AO,MATCH($A22,'DAC Filtered Table 2'!$B:$B,0))</f>
        <v/>
      </c>
      <c r="N22" s="61">
        <f>INDEX('DAC Filtered Table 2'!$S:$S,MATCH($A22,'DAC Filtered Table 2'!$B:$B,0))</f>
        <v>3.63</v>
      </c>
      <c r="O22" s="61">
        <f>INDEX('DAC Filtered Table 2'!$W:$W,MATCH($A22,'DAC Filtered Table 2'!$B:$B,0))</f>
        <v>15.88</v>
      </c>
      <c r="P22" s="82">
        <f t="shared" si="6"/>
        <v>5.2321083554307695</v>
      </c>
      <c r="Q22" s="61" t="str">
        <f>INDEX('DAC Filtered Table 2'!$Q:$Q,MATCH($A22,'DAC Filtered Table 2'!$B:$B,0))</f>
        <v/>
      </c>
      <c r="R22" s="61">
        <f>INDEX('DAC Filtered Table 2'!$AX:$AX,MATCH($A22,'DAC Filtered Table 2'!$B:$B,0))</f>
        <v>82638.87</v>
      </c>
      <c r="S22" s="61">
        <f>INDEX('DAC Filtered Table 2'!$AF:$AF,MATCH($A22,'DAC Filtered Table 2'!$B:$B,0))</f>
        <v>196.89</v>
      </c>
      <c r="T22" s="61">
        <f>INDEX('DAC Filtered Table 2'!$H:$H,MATCH($A22,'DAC Filtered Table 2'!$B:$B,0))</f>
        <v>196.89</v>
      </c>
      <c r="U22" s="63">
        <f t="shared" si="7"/>
        <v>2.3825349983609407E-3</v>
      </c>
      <c r="V22" s="62">
        <f t="shared" si="8"/>
        <v>174.76999999999998</v>
      </c>
      <c r="W22" s="62">
        <f t="shared" si="9"/>
        <v>174.76999999999998</v>
      </c>
      <c r="X22" s="63">
        <f t="shared" si="10"/>
        <v>2.1148643489437837E-3</v>
      </c>
      <c r="Y22" s="64">
        <f t="shared" si="11"/>
        <v>0.88765300421555182</v>
      </c>
      <c r="Z22" s="61">
        <f>INDEX('DAC Filtered Table 2'!$AS:$AS,MATCH($A22,'DAC Filtered Table 2'!$B:$B,0))</f>
        <v>2.65</v>
      </c>
      <c r="AA22" s="61">
        <f>INDEX('DAC Filtered Table 2'!$AW:$AW,MATCH($A22,'DAC Filtered Table 2'!$B:$B,0))</f>
        <v>13.81</v>
      </c>
      <c r="AB22" s="61">
        <f>INDEX('DAC Filtered Table 2'!$AJ:$AJ,MATCH($A22,'DAC Filtered Table 2'!$B:$B,0))</f>
        <v>5.66</v>
      </c>
      <c r="AC22" s="61" t="str">
        <f>INDEX('DAC Filtered Table 2'!$AN:$AN,MATCH($A22,'DAC Filtered Table 2'!$B:$B,0))</f>
        <v/>
      </c>
      <c r="AD22" s="61">
        <f>INDEX('DAC Filtered Table 2'!$U:$U,MATCH($A22,'DAC Filtered Table 2'!$B:$B,0))</f>
        <v>2.65</v>
      </c>
      <c r="AE22" s="61">
        <f>INDEX('DAC Filtered Table 2'!$Y:$Y,MATCH($A22,'DAC Filtered Table 2'!$B:$B,0))</f>
        <v>13.81</v>
      </c>
      <c r="AF22" s="61">
        <f>INDEX('DAC Filtered Table 2'!$L:$L,MATCH($A22,'DAC Filtered Table 2'!$B:$B,0))</f>
        <v>5.66</v>
      </c>
      <c r="AG22" s="61" t="str">
        <f>INDEX('DAC Filtered Table 2'!$P:$P,MATCH($A22,'DAC Filtered Table 2'!$B:$B,0))</f>
        <v/>
      </c>
    </row>
    <row r="23" spans="1:33" x14ac:dyDescent="0.3">
      <c r="A23" s="1" t="s">
        <v>252</v>
      </c>
      <c r="B23" s="82">
        <f>INDEX('DAC Filtered Table 2'!$AY:$AY,MATCH($A23,'DAC Filtered Table 2'!$B:$B,0))</f>
        <v>69942.48</v>
      </c>
      <c r="C23" s="82">
        <f>INDEX('DAC Filtered Table 2'!$AG:$AG,MATCH($A23,'DAC Filtered Table 2'!$B:$B,0))</f>
        <v>694.21</v>
      </c>
      <c r="D23" s="82">
        <f>INDEX('DAC Filtered Table 2'!$I:$I,MATCH($A23,'DAC Filtered Table 2'!$B:$B,0))</f>
        <v>649.75</v>
      </c>
      <c r="E23" s="63">
        <f t="shared" si="0"/>
        <v>9.9254415914334197E-3</v>
      </c>
      <c r="F23" s="62">
        <f t="shared" si="1"/>
        <v>654.79000000000008</v>
      </c>
      <c r="G23" s="62">
        <f t="shared" si="2"/>
        <v>612.84660578211208</v>
      </c>
      <c r="H23" s="63">
        <f t="shared" si="3"/>
        <v>9.3618356112050941E-3</v>
      </c>
      <c r="I23" s="64">
        <f t="shared" si="4"/>
        <v>0.94321602973163743</v>
      </c>
      <c r="J23" s="61">
        <f>INDEX('DAC Filtered Table 2'!$AQ:$AQ,MATCH($A23,'DAC Filtered Table 2'!$B:$B,0))</f>
        <v>38.31</v>
      </c>
      <c r="K23" s="61">
        <f>INDEX('DAC Filtered Table 2'!$AU:$AU,MATCH($A23,'DAC Filtered Table 2'!$B:$B,0))</f>
        <v>7.0000000000000007E-2</v>
      </c>
      <c r="L23" s="61">
        <f t="shared" si="5"/>
        <v>1.04</v>
      </c>
      <c r="M23" s="61" t="str">
        <f>INDEX('DAC Filtered Table 2'!$AO:$AO,MATCH($A23,'DAC Filtered Table 2'!$B:$B,0))</f>
        <v/>
      </c>
      <c r="N23" s="61">
        <f>INDEX('DAC Filtered Table 2'!$S:$S,MATCH($A23,'DAC Filtered Table 2'!$B:$B,0))</f>
        <v>35.86</v>
      </c>
      <c r="O23" s="61">
        <f>INDEX('DAC Filtered Table 2'!$W:$W,MATCH($A23,'DAC Filtered Table 2'!$B:$B,0))</f>
        <v>7.0000000000000007E-2</v>
      </c>
      <c r="P23" s="82">
        <f t="shared" si="6"/>
        <v>0.97339421788795899</v>
      </c>
      <c r="Q23" s="61" t="str">
        <f>INDEX('DAC Filtered Table 2'!$Q:$Q,MATCH($A23,'DAC Filtered Table 2'!$B:$B,0))</f>
        <v/>
      </c>
      <c r="R23" s="61">
        <f>INDEX('DAC Filtered Table 2'!$AX:$AX,MATCH($A23,'DAC Filtered Table 2'!$B:$B,0))</f>
        <v>59717.58</v>
      </c>
      <c r="S23" s="61">
        <f>INDEX('DAC Filtered Table 2'!$AF:$AF,MATCH($A23,'DAC Filtered Table 2'!$B:$B,0))</f>
        <v>596.48</v>
      </c>
      <c r="T23" s="61">
        <f>INDEX('DAC Filtered Table 2'!$H:$H,MATCH($A23,'DAC Filtered Table 2'!$B:$B,0))</f>
        <v>596.48</v>
      </c>
      <c r="U23" s="63">
        <f t="shared" si="7"/>
        <v>9.9883484896742293E-3</v>
      </c>
      <c r="V23" s="62">
        <f t="shared" si="8"/>
        <v>559.36</v>
      </c>
      <c r="W23" s="62">
        <f t="shared" si="9"/>
        <v>559.36</v>
      </c>
      <c r="X23" s="63">
        <f t="shared" si="10"/>
        <v>9.3667559870979373E-3</v>
      </c>
      <c r="Y23" s="64">
        <f t="shared" si="11"/>
        <v>0.9377682403433476</v>
      </c>
      <c r="Z23" s="61">
        <f>INDEX('DAC Filtered Table 2'!$AS:$AS,MATCH($A23,'DAC Filtered Table 2'!$B:$B,0))</f>
        <v>35.979999999999997</v>
      </c>
      <c r="AA23" s="61">
        <f>INDEX('DAC Filtered Table 2'!$AW:$AW,MATCH($A23,'DAC Filtered Table 2'!$B:$B,0))</f>
        <v>0.1</v>
      </c>
      <c r="AB23" s="61">
        <f>INDEX('DAC Filtered Table 2'!$AJ:$AJ,MATCH($A23,'DAC Filtered Table 2'!$B:$B,0))</f>
        <v>1.04</v>
      </c>
      <c r="AC23" s="61" t="str">
        <f>INDEX('DAC Filtered Table 2'!$AN:$AN,MATCH($A23,'DAC Filtered Table 2'!$B:$B,0))</f>
        <v/>
      </c>
      <c r="AD23" s="61">
        <f>INDEX('DAC Filtered Table 2'!$U:$U,MATCH($A23,'DAC Filtered Table 2'!$B:$B,0))</f>
        <v>35.979999999999997</v>
      </c>
      <c r="AE23" s="61">
        <f>INDEX('DAC Filtered Table 2'!$Y:$Y,MATCH($A23,'DAC Filtered Table 2'!$B:$B,0))</f>
        <v>0.1</v>
      </c>
      <c r="AF23" s="61">
        <f>INDEX('DAC Filtered Table 2'!$L:$L,MATCH($A23,'DAC Filtered Table 2'!$B:$B,0))</f>
        <v>1.04</v>
      </c>
      <c r="AG23" s="61" t="str">
        <f>INDEX('DAC Filtered Table 2'!$P:$P,MATCH($A23,'DAC Filtered Table 2'!$B:$B,0))</f>
        <v/>
      </c>
    </row>
    <row r="24" spans="1:33" x14ac:dyDescent="0.3">
      <c r="A24" s="1" t="s">
        <v>253</v>
      </c>
      <c r="B24" s="82">
        <f>INDEX('DAC Filtered Table 2'!$AY:$AY,MATCH($A24,'DAC Filtered Table 2'!$B:$B,0))</f>
        <v>1325738.78</v>
      </c>
      <c r="C24" s="82">
        <f>INDEX('DAC Filtered Table 2'!$AG:$AG,MATCH($A24,'DAC Filtered Table 2'!$B:$B,0))</f>
        <v>7686.11</v>
      </c>
      <c r="D24" s="82">
        <f>INDEX('DAC Filtered Table 2'!$I:$I,MATCH($A24,'DAC Filtered Table 2'!$B:$B,0))</f>
        <v>7150.61</v>
      </c>
      <c r="E24" s="63">
        <f t="shared" si="0"/>
        <v>5.7976051662304087E-3</v>
      </c>
      <c r="F24" s="62">
        <f t="shared" si="1"/>
        <v>6125.51</v>
      </c>
      <c r="G24" s="62">
        <f t="shared" si="2"/>
        <v>5698.74</v>
      </c>
      <c r="H24" s="63">
        <f t="shared" si="3"/>
        <v>4.6204501915528187E-3</v>
      </c>
      <c r="I24" s="64">
        <f t="shared" si="4"/>
        <v>0.79695840939044593</v>
      </c>
      <c r="J24" s="61">
        <f>INDEX('DAC Filtered Table 2'!$AQ:$AQ,MATCH($A24,'DAC Filtered Table 2'!$B:$B,0))</f>
        <v>501.8</v>
      </c>
      <c r="K24" s="61">
        <f>INDEX('DAC Filtered Table 2'!$AU:$AU,MATCH($A24,'DAC Filtered Table 2'!$B:$B,0))</f>
        <v>1058.8</v>
      </c>
      <c r="L24" s="61" t="str">
        <f t="shared" si="5"/>
        <v/>
      </c>
      <c r="M24" s="61" t="str">
        <f>INDEX('DAC Filtered Table 2'!$AO:$AO,MATCH($A24,'DAC Filtered Table 2'!$B:$B,0))</f>
        <v/>
      </c>
      <c r="N24" s="61">
        <f>INDEX('DAC Filtered Table 2'!$S:$S,MATCH($A24,'DAC Filtered Table 2'!$B:$B,0))</f>
        <v>466.84</v>
      </c>
      <c r="O24" s="61">
        <f>INDEX('DAC Filtered Table 2'!$W:$W,MATCH($A24,'DAC Filtered Table 2'!$B:$B,0))</f>
        <v>985.03</v>
      </c>
      <c r="P24" s="82" t="str">
        <f t="shared" si="6"/>
        <v/>
      </c>
      <c r="Q24" s="61" t="str">
        <f>INDEX('DAC Filtered Table 2'!$Q:$Q,MATCH($A24,'DAC Filtered Table 2'!$B:$B,0))</f>
        <v/>
      </c>
      <c r="R24" s="61">
        <f>INDEX('DAC Filtered Table 2'!$AX:$AX,MATCH($A24,'DAC Filtered Table 2'!$B:$B,0))</f>
        <v>1212686.57</v>
      </c>
      <c r="S24" s="61">
        <f>INDEX('DAC Filtered Table 2'!$AF:$AF,MATCH($A24,'DAC Filtered Table 2'!$B:$B,0))</f>
        <v>7522.38</v>
      </c>
      <c r="T24" s="61">
        <f>INDEX('DAC Filtered Table 2'!$H:$H,MATCH($A24,'DAC Filtered Table 2'!$B:$B,0))</f>
        <v>7522.38</v>
      </c>
      <c r="U24" s="63">
        <f t="shared" si="7"/>
        <v>6.2030702624174356E-3</v>
      </c>
      <c r="V24" s="62">
        <f t="shared" si="8"/>
        <v>5697.8099999999995</v>
      </c>
      <c r="W24" s="62">
        <f t="shared" si="9"/>
        <v>5697.8099999999995</v>
      </c>
      <c r="X24" s="63">
        <f t="shared" si="10"/>
        <v>4.6985017736281181E-3</v>
      </c>
      <c r="Y24" s="64">
        <f t="shared" si="11"/>
        <v>0.75744777583690259</v>
      </c>
      <c r="Z24" s="61">
        <f>INDEX('DAC Filtered Table 2'!$AS:$AS,MATCH($A24,'DAC Filtered Table 2'!$B:$B,0))</f>
        <v>439.72</v>
      </c>
      <c r="AA24" s="61">
        <f>INDEX('DAC Filtered Table 2'!$AW:$AW,MATCH($A24,'DAC Filtered Table 2'!$B:$B,0))</f>
        <v>1382.72</v>
      </c>
      <c r="AB24" s="61" t="str">
        <f>INDEX('DAC Filtered Table 2'!$AJ:$AJ,MATCH($A24,'DAC Filtered Table 2'!$B:$B,0))</f>
        <v/>
      </c>
      <c r="AC24" s="61">
        <f>INDEX('DAC Filtered Table 2'!$AN:$AN,MATCH($A24,'DAC Filtered Table 2'!$B:$B,0))</f>
        <v>2.13</v>
      </c>
      <c r="AD24" s="61">
        <f>INDEX('DAC Filtered Table 2'!$U:$U,MATCH($A24,'DAC Filtered Table 2'!$B:$B,0))</f>
        <v>439.72</v>
      </c>
      <c r="AE24" s="61">
        <f>INDEX('DAC Filtered Table 2'!$Y:$Y,MATCH($A24,'DAC Filtered Table 2'!$B:$B,0))</f>
        <v>1382.72</v>
      </c>
      <c r="AF24" s="61" t="str">
        <f>INDEX('DAC Filtered Table 2'!$L:$L,MATCH($A24,'DAC Filtered Table 2'!$B:$B,0))</f>
        <v/>
      </c>
      <c r="AG24" s="61">
        <f>INDEX('DAC Filtered Table 2'!$P:$P,MATCH($A24,'DAC Filtered Table 2'!$B:$B,0))</f>
        <v>2.13</v>
      </c>
    </row>
    <row r="25" spans="1:33" x14ac:dyDescent="0.3">
      <c r="A25" s="1" t="s">
        <v>254</v>
      </c>
      <c r="B25" s="82">
        <f>INDEX('DAC Filtered Table 2'!$AY:$AY,MATCH($A25,'DAC Filtered Table 2'!$B:$B,0))</f>
        <v>249649.86</v>
      </c>
      <c r="C25" s="82">
        <f>INDEX('DAC Filtered Table 2'!$AG:$AG,MATCH($A25,'DAC Filtered Table 2'!$B:$B,0))</f>
        <v>681.14</v>
      </c>
      <c r="D25" s="82">
        <f>INDEX('DAC Filtered Table 2'!$I:$I,MATCH($A25,'DAC Filtered Table 2'!$B:$B,0))</f>
        <v>682.6</v>
      </c>
      <c r="E25" s="63">
        <f t="shared" si="0"/>
        <v>2.7283812616598303E-3</v>
      </c>
      <c r="F25" s="62">
        <f t="shared" si="1"/>
        <v>573.63</v>
      </c>
      <c r="G25" s="62">
        <f t="shared" si="2"/>
        <v>574.8596315001322</v>
      </c>
      <c r="H25" s="63">
        <f t="shared" si="3"/>
        <v>2.2977381201014896E-3</v>
      </c>
      <c r="I25" s="64">
        <f t="shared" si="4"/>
        <v>0.84216167014123378</v>
      </c>
      <c r="J25" s="61">
        <f>INDEX('DAC Filtered Table 2'!$AQ:$AQ,MATCH($A25,'DAC Filtered Table 2'!$B:$B,0))</f>
        <v>51.86</v>
      </c>
      <c r="K25" s="61">
        <f>INDEX('DAC Filtered Table 2'!$AU:$AU,MATCH($A25,'DAC Filtered Table 2'!$B:$B,0))</f>
        <v>13.49</v>
      </c>
      <c r="L25" s="61">
        <f t="shared" si="5"/>
        <v>42.16</v>
      </c>
      <c r="M25" s="61" t="str">
        <f>INDEX('DAC Filtered Table 2'!$AO:$AO,MATCH($A25,'DAC Filtered Table 2'!$B:$B,0))</f>
        <v/>
      </c>
      <c r="N25" s="61">
        <f>INDEX('DAC Filtered Table 2'!$S:$S,MATCH($A25,'DAC Filtered Table 2'!$B:$B,0))</f>
        <v>51.97</v>
      </c>
      <c r="O25" s="61">
        <f>INDEX('DAC Filtered Table 2'!$W:$W,MATCH($A25,'DAC Filtered Table 2'!$B:$B,0))</f>
        <v>13.52</v>
      </c>
      <c r="P25" s="82">
        <f>IFERROR((D25/C25)*L25,"")</f>
        <v>42.250368499867868</v>
      </c>
      <c r="Q25" s="61" t="str">
        <f>INDEX('DAC Filtered Table 2'!$Q:$Q,MATCH($A25,'DAC Filtered Table 2'!$B:$B,0))</f>
        <v/>
      </c>
      <c r="R25" s="61">
        <f>INDEX('DAC Filtered Table 2'!$AX:$AX,MATCH($A25,'DAC Filtered Table 2'!$B:$B,0))</f>
        <v>243280.21</v>
      </c>
      <c r="S25" s="61">
        <f>INDEX('DAC Filtered Table 2'!$AF:$AF,MATCH($A25,'DAC Filtered Table 2'!$B:$B,0))</f>
        <v>782.92</v>
      </c>
      <c r="T25" s="61">
        <f>INDEX('DAC Filtered Table 2'!$H:$H,MATCH($A25,'DAC Filtered Table 2'!$B:$B,0))</f>
        <v>782.92</v>
      </c>
      <c r="U25" s="63">
        <f t="shared" si="7"/>
        <v>3.2181820296850287E-3</v>
      </c>
      <c r="V25" s="62">
        <f t="shared" si="8"/>
        <v>661.05</v>
      </c>
      <c r="W25" s="62">
        <f t="shared" si="9"/>
        <v>661.05</v>
      </c>
      <c r="X25" s="63">
        <f t="shared" si="10"/>
        <v>2.717237049408992E-3</v>
      </c>
      <c r="Y25" s="64">
        <f t="shared" si="11"/>
        <v>0.84433914065294025</v>
      </c>
      <c r="Z25" s="61">
        <f>INDEX('DAC Filtered Table 2'!$AS:$AS,MATCH($A25,'DAC Filtered Table 2'!$B:$B,0))</f>
        <v>66.099999999999994</v>
      </c>
      <c r="AA25" s="61">
        <f>INDEX('DAC Filtered Table 2'!$AW:$AW,MATCH($A25,'DAC Filtered Table 2'!$B:$B,0))</f>
        <v>13.61</v>
      </c>
      <c r="AB25" s="61">
        <f>INDEX('DAC Filtered Table 2'!$AJ:$AJ,MATCH($A25,'DAC Filtered Table 2'!$B:$B,0))</f>
        <v>42.16</v>
      </c>
      <c r="AC25" s="61" t="str">
        <f>INDEX('DAC Filtered Table 2'!$AN:$AN,MATCH($A25,'DAC Filtered Table 2'!$B:$B,0))</f>
        <v/>
      </c>
      <c r="AD25" s="61">
        <f>INDEX('DAC Filtered Table 2'!$U:$U,MATCH($A25,'DAC Filtered Table 2'!$B:$B,0))</f>
        <v>66.099999999999994</v>
      </c>
      <c r="AE25" s="61">
        <f>INDEX('DAC Filtered Table 2'!$Y:$Y,MATCH($A25,'DAC Filtered Table 2'!$B:$B,0))</f>
        <v>13.61</v>
      </c>
      <c r="AF25" s="61">
        <f>INDEX('DAC Filtered Table 2'!$L:$L,MATCH($A25,'DAC Filtered Table 2'!$B:$B,0))</f>
        <v>42.16</v>
      </c>
      <c r="AG25" s="61" t="str">
        <f>INDEX('DAC Filtered Table 2'!$P:$P,MATCH($A25,'DAC Filtered Table 2'!$B:$B,0))</f>
        <v/>
      </c>
    </row>
    <row r="26" spans="1:33" x14ac:dyDescent="0.3">
      <c r="A26" s="1" t="s">
        <v>255</v>
      </c>
      <c r="B26" s="82">
        <f>INDEX('DAC Filtered Table 2'!$AY:$AY,MATCH($A26,'DAC Filtered Table 2'!$B:$B,0))</f>
        <v>549803.27</v>
      </c>
      <c r="C26" s="82">
        <f>INDEX('DAC Filtered Table 2'!$AG:$AG,MATCH($A26,'DAC Filtered Table 2'!$B:$B,0))</f>
        <v>5666.94</v>
      </c>
      <c r="D26" s="82">
        <f>INDEX('DAC Filtered Table 2'!$I:$I,MATCH($A26,'DAC Filtered Table 2'!$B:$B,0))</f>
        <v>5267.96</v>
      </c>
      <c r="E26" s="63">
        <f t="shared" si="0"/>
        <v>1.0307214069497986E-2</v>
      </c>
      <c r="F26" s="62">
        <f t="shared" si="1"/>
        <v>5103.95</v>
      </c>
      <c r="G26" s="62">
        <f t="shared" si="2"/>
        <v>4744.6055695666446</v>
      </c>
      <c r="H26" s="63">
        <f t="shared" si="3"/>
        <v>9.2832296177503635E-3</v>
      </c>
      <c r="I26" s="64">
        <f t="shared" si="4"/>
        <v>0.90065361553148615</v>
      </c>
      <c r="J26" s="61">
        <f>INDEX('DAC Filtered Table 2'!$AQ:$AQ,MATCH($A26,'DAC Filtered Table 2'!$B:$B,0))</f>
        <v>277.64</v>
      </c>
      <c r="K26" s="61">
        <f>INDEX('DAC Filtered Table 2'!$AU:$AU,MATCH($A26,'DAC Filtered Table 2'!$B:$B,0))</f>
        <v>281.72000000000003</v>
      </c>
      <c r="L26" s="61">
        <f t="shared" si="5"/>
        <v>3.63</v>
      </c>
      <c r="M26" s="61" t="str">
        <f>INDEX('DAC Filtered Table 2'!$AO:$AO,MATCH($A26,'DAC Filtered Table 2'!$B:$B,0))</f>
        <v/>
      </c>
      <c r="N26" s="61">
        <f>INDEX('DAC Filtered Table 2'!$S:$S,MATCH($A26,'DAC Filtered Table 2'!$B:$B,0))</f>
        <v>258.08999999999997</v>
      </c>
      <c r="O26" s="61">
        <f>INDEX('DAC Filtered Table 2'!$W:$W,MATCH($A26,'DAC Filtered Table 2'!$B:$B,0))</f>
        <v>261.89</v>
      </c>
      <c r="P26" s="82">
        <f t="shared" si="6"/>
        <v>3.3744304333555677</v>
      </c>
      <c r="Q26" s="61" t="str">
        <f>INDEX('DAC Filtered Table 2'!$Q:$Q,MATCH($A26,'DAC Filtered Table 2'!$B:$B,0))</f>
        <v/>
      </c>
      <c r="R26" s="61">
        <f>INDEX('DAC Filtered Table 2'!$AX:$AX,MATCH($A26,'DAC Filtered Table 2'!$B:$B,0))</f>
        <v>506163.15</v>
      </c>
      <c r="S26" s="61">
        <f>INDEX('DAC Filtered Table 2'!$AF:$AF,MATCH($A26,'DAC Filtered Table 2'!$B:$B,0))</f>
        <v>5178.59</v>
      </c>
      <c r="T26" s="61">
        <f>INDEX('DAC Filtered Table 2'!$H:$H,MATCH($A26,'DAC Filtered Table 2'!$B:$B,0))</f>
        <v>5178.59</v>
      </c>
      <c r="U26" s="63">
        <f t="shared" si="7"/>
        <v>1.0231068776934868E-2</v>
      </c>
      <c r="V26" s="62">
        <f t="shared" si="8"/>
        <v>4558.05</v>
      </c>
      <c r="W26" s="62">
        <f t="shared" si="9"/>
        <v>4558.05</v>
      </c>
      <c r="X26" s="63">
        <f t="shared" si="10"/>
        <v>9.0051004305627541E-3</v>
      </c>
      <c r="Y26" s="64">
        <f t="shared" si="11"/>
        <v>0.8801720159348394</v>
      </c>
      <c r="Z26" s="61">
        <f>INDEX('DAC Filtered Table 2'!$AS:$AS,MATCH($A26,'DAC Filtered Table 2'!$B:$B,0))</f>
        <v>245.12</v>
      </c>
      <c r="AA26" s="61">
        <f>INDEX('DAC Filtered Table 2'!$AW:$AW,MATCH($A26,'DAC Filtered Table 2'!$B:$B,0))</f>
        <v>371.79</v>
      </c>
      <c r="AB26" s="61">
        <f>INDEX('DAC Filtered Table 2'!$AJ:$AJ,MATCH($A26,'DAC Filtered Table 2'!$B:$B,0))</f>
        <v>3.63</v>
      </c>
      <c r="AC26" s="61" t="str">
        <f>INDEX('DAC Filtered Table 2'!$AN:$AN,MATCH($A26,'DAC Filtered Table 2'!$B:$B,0))</f>
        <v/>
      </c>
      <c r="AD26" s="61">
        <f>INDEX('DAC Filtered Table 2'!$U:$U,MATCH($A26,'DAC Filtered Table 2'!$B:$B,0))</f>
        <v>245.12</v>
      </c>
      <c r="AE26" s="61">
        <f>INDEX('DAC Filtered Table 2'!$Y:$Y,MATCH($A26,'DAC Filtered Table 2'!$B:$B,0))</f>
        <v>371.79</v>
      </c>
      <c r="AF26" s="61">
        <f>INDEX('DAC Filtered Table 2'!$L:$L,MATCH($A26,'DAC Filtered Table 2'!$B:$B,0))</f>
        <v>3.63</v>
      </c>
      <c r="AG26" s="61" t="str">
        <f>INDEX('DAC Filtered Table 2'!$P:$P,MATCH($A26,'DAC Filtered Table 2'!$B:$B,0))</f>
        <v/>
      </c>
    </row>
    <row r="27" spans="1:33" x14ac:dyDescent="0.3">
      <c r="A27" s="1" t="s">
        <v>256</v>
      </c>
      <c r="B27" s="82">
        <f>INDEX('DAC Filtered Table 2'!$AY:$AY,MATCH($A27,'DAC Filtered Table 2'!$B:$B,0))</f>
        <v>999680.84</v>
      </c>
      <c r="C27" s="82">
        <f>INDEX('DAC Filtered Table 2'!$AG:$AG,MATCH($A27,'DAC Filtered Table 2'!$B:$B,0))</f>
        <v>1620.88</v>
      </c>
      <c r="D27" s="82">
        <f>INDEX('DAC Filtered Table 2'!$I:$I,MATCH($A27,'DAC Filtered Table 2'!$B:$B,0))</f>
        <v>1491.22</v>
      </c>
      <c r="E27" s="63">
        <f t="shared" si="0"/>
        <v>1.6213974852213834E-3</v>
      </c>
      <c r="F27" s="62">
        <f t="shared" si="1"/>
        <v>1238.1600000000001</v>
      </c>
      <c r="G27" s="62">
        <f t="shared" si="2"/>
        <v>1139.1189717931002</v>
      </c>
      <c r="H27" s="63">
        <f t="shared" si="3"/>
        <v>1.2385552973086891E-3</v>
      </c>
      <c r="I27" s="64">
        <f t="shared" si="4"/>
        <v>0.76388134840333644</v>
      </c>
      <c r="J27" s="61">
        <f>INDEX('DAC Filtered Table 2'!$AQ:$AQ,MATCH($A27,'DAC Filtered Table 2'!$B:$B,0))</f>
        <v>2.4700000000000002</v>
      </c>
      <c r="K27" s="61">
        <f>INDEX('DAC Filtered Table 2'!$AU:$AU,MATCH($A27,'DAC Filtered Table 2'!$B:$B,0))</f>
        <v>220</v>
      </c>
      <c r="L27" s="61">
        <f t="shared" si="5"/>
        <v>160.25</v>
      </c>
      <c r="M27" s="61" t="str">
        <f>INDEX('DAC Filtered Table 2'!$AO:$AO,MATCH($A27,'DAC Filtered Table 2'!$B:$B,0))</f>
        <v/>
      </c>
      <c r="N27" s="61">
        <f>INDEX('DAC Filtered Table 2'!$S:$S,MATCH($A27,'DAC Filtered Table 2'!$B:$B,0))</f>
        <v>2.27</v>
      </c>
      <c r="O27" s="61">
        <f>INDEX('DAC Filtered Table 2'!$W:$W,MATCH($A27,'DAC Filtered Table 2'!$B:$B,0))</f>
        <v>202.4</v>
      </c>
      <c r="P27" s="82">
        <f t="shared" si="6"/>
        <v>147.43102820689995</v>
      </c>
      <c r="Q27" s="61" t="str">
        <f>INDEX('DAC Filtered Table 2'!$Q:$Q,MATCH($A27,'DAC Filtered Table 2'!$B:$B,0))</f>
        <v/>
      </c>
      <c r="R27" s="61">
        <f>INDEX('DAC Filtered Table 2'!$AX:$AX,MATCH($A27,'DAC Filtered Table 2'!$B:$B,0))</f>
        <v>878054.91</v>
      </c>
      <c r="S27" s="61">
        <f>INDEX('DAC Filtered Table 2'!$AF:$AF,MATCH($A27,'DAC Filtered Table 2'!$B:$B,0))</f>
        <v>1840.1</v>
      </c>
      <c r="T27" s="61">
        <f>INDEX('DAC Filtered Table 2'!$H:$H,MATCH($A27,'DAC Filtered Table 2'!$B:$B,0))</f>
        <v>1840.1</v>
      </c>
      <c r="U27" s="63">
        <f t="shared" si="7"/>
        <v>2.0956548150274563E-3</v>
      </c>
      <c r="V27" s="62">
        <f t="shared" si="8"/>
        <v>1284.1999999999998</v>
      </c>
      <c r="W27" s="62">
        <f t="shared" si="9"/>
        <v>1284.1999999999998</v>
      </c>
      <c r="X27" s="63">
        <f t="shared" si="10"/>
        <v>1.4625509012870274E-3</v>
      </c>
      <c r="Y27" s="64">
        <f t="shared" si="11"/>
        <v>0.69789685343187868</v>
      </c>
      <c r="Z27" s="61">
        <f>INDEX('DAC Filtered Table 2'!$AS:$AS,MATCH($A27,'DAC Filtered Table 2'!$B:$B,0))</f>
        <v>2</v>
      </c>
      <c r="AA27" s="61">
        <f>INDEX('DAC Filtered Table 2'!$AW:$AW,MATCH($A27,'DAC Filtered Table 2'!$B:$B,0))</f>
        <v>393.65</v>
      </c>
      <c r="AB27" s="61">
        <f>INDEX('DAC Filtered Table 2'!$AJ:$AJ,MATCH($A27,'DAC Filtered Table 2'!$B:$B,0))</f>
        <v>160.25</v>
      </c>
      <c r="AC27" s="61" t="str">
        <f>INDEX('DAC Filtered Table 2'!$AN:$AN,MATCH($A27,'DAC Filtered Table 2'!$B:$B,0))</f>
        <v/>
      </c>
      <c r="AD27" s="61">
        <f>INDEX('DAC Filtered Table 2'!$U:$U,MATCH($A27,'DAC Filtered Table 2'!$B:$B,0))</f>
        <v>2</v>
      </c>
      <c r="AE27" s="61">
        <f>INDEX('DAC Filtered Table 2'!$Y:$Y,MATCH($A27,'DAC Filtered Table 2'!$B:$B,0))</f>
        <v>393.65</v>
      </c>
      <c r="AF27" s="61">
        <f>INDEX('DAC Filtered Table 2'!$L:$L,MATCH($A27,'DAC Filtered Table 2'!$B:$B,0))</f>
        <v>160.25</v>
      </c>
      <c r="AG27" s="61" t="str">
        <f>INDEX('DAC Filtered Table 2'!$P:$P,MATCH($A27,'DAC Filtered Table 2'!$B:$B,0))</f>
        <v/>
      </c>
    </row>
    <row r="28" spans="1:33" x14ac:dyDescent="0.3">
      <c r="A28" s="1" t="s">
        <v>257</v>
      </c>
      <c r="B28" s="82">
        <f>INDEX('DAC Filtered Table 2'!$AY:$AY,MATCH($A28,'DAC Filtered Table 2'!$B:$B,0))</f>
        <v>320293.87</v>
      </c>
      <c r="C28" s="82">
        <f>INDEX('DAC Filtered Table 2'!$AG:$AG,MATCH($A28,'DAC Filtered Table 2'!$B:$B,0))</f>
        <v>570.98</v>
      </c>
      <c r="D28" s="82">
        <f>INDEX('DAC Filtered Table 2'!$I:$I,MATCH($A28,'DAC Filtered Table 2'!$B:$B,0))</f>
        <v>528.07000000000005</v>
      </c>
      <c r="E28" s="63">
        <f t="shared" si="0"/>
        <v>1.7826753911962163E-3</v>
      </c>
      <c r="F28" s="62">
        <f t="shared" si="1"/>
        <v>520.54</v>
      </c>
      <c r="G28" s="62">
        <f t="shared" si="2"/>
        <v>481.42831447686439</v>
      </c>
      <c r="H28" s="63">
        <f t="shared" si="3"/>
        <v>1.6251950123179065E-3</v>
      </c>
      <c r="I28" s="64">
        <f t="shared" si="4"/>
        <v>0.91166065361308612</v>
      </c>
      <c r="J28" s="61">
        <f>INDEX('DAC Filtered Table 2'!$AQ:$AQ,MATCH($A28,'DAC Filtered Table 2'!$B:$B,0))</f>
        <v>9.7899999999999991</v>
      </c>
      <c r="K28" s="61">
        <f>INDEX('DAC Filtered Table 2'!$AU:$AU,MATCH($A28,'DAC Filtered Table 2'!$B:$B,0))</f>
        <v>8.8699999999999992</v>
      </c>
      <c r="L28" s="61">
        <f t="shared" si="5"/>
        <v>31.78</v>
      </c>
      <c r="M28" s="61" t="str">
        <f>INDEX('DAC Filtered Table 2'!$AO:$AO,MATCH($A28,'DAC Filtered Table 2'!$B:$B,0))</f>
        <v/>
      </c>
      <c r="N28" s="61">
        <f>INDEX('DAC Filtered Table 2'!$S:$S,MATCH($A28,'DAC Filtered Table 2'!$B:$B,0))</f>
        <v>9.0500000000000007</v>
      </c>
      <c r="O28" s="61">
        <f>INDEX('DAC Filtered Table 2'!$W:$W,MATCH($A28,'DAC Filtered Table 2'!$B:$B,0))</f>
        <v>8.1999999999999993</v>
      </c>
      <c r="P28" s="82">
        <f t="shared" si="6"/>
        <v>29.391685523135667</v>
      </c>
      <c r="Q28" s="61" t="str">
        <f>INDEX('DAC Filtered Table 2'!$Q:$Q,MATCH($A28,'DAC Filtered Table 2'!$B:$B,0))</f>
        <v/>
      </c>
      <c r="R28" s="61">
        <f>INDEX('DAC Filtered Table 2'!$AX:$AX,MATCH($A28,'DAC Filtered Table 2'!$B:$B,0))</f>
        <v>302781.71000000002</v>
      </c>
      <c r="S28" s="61">
        <f>INDEX('DAC Filtered Table 2'!$AF:$AF,MATCH($A28,'DAC Filtered Table 2'!$B:$B,0))</f>
        <v>654.17999999999995</v>
      </c>
      <c r="T28" s="61">
        <f>INDEX('DAC Filtered Table 2'!$H:$H,MATCH($A28,'DAC Filtered Table 2'!$B:$B,0))</f>
        <v>654.17999999999995</v>
      </c>
      <c r="U28" s="63">
        <f t="shared" si="7"/>
        <v>2.1605664357995731E-3</v>
      </c>
      <c r="V28" s="62">
        <f t="shared" si="8"/>
        <v>590.17999999999995</v>
      </c>
      <c r="W28" s="62">
        <f t="shared" si="9"/>
        <v>590.17999999999995</v>
      </c>
      <c r="X28" s="63">
        <f t="shared" si="10"/>
        <v>1.9491930341499159E-3</v>
      </c>
      <c r="Y28" s="64">
        <f t="shared" si="11"/>
        <v>0.90216759913173739</v>
      </c>
      <c r="Z28" s="61">
        <f>INDEX('DAC Filtered Table 2'!$AS:$AS,MATCH($A28,'DAC Filtered Table 2'!$B:$B,0))</f>
        <v>9.25</v>
      </c>
      <c r="AA28" s="61">
        <f>INDEX('DAC Filtered Table 2'!$AW:$AW,MATCH($A28,'DAC Filtered Table 2'!$B:$B,0))</f>
        <v>22.97</v>
      </c>
      <c r="AB28" s="61">
        <f>INDEX('DAC Filtered Table 2'!$AJ:$AJ,MATCH($A28,'DAC Filtered Table 2'!$B:$B,0))</f>
        <v>31.78</v>
      </c>
      <c r="AC28" s="61" t="str">
        <f>INDEX('DAC Filtered Table 2'!$AN:$AN,MATCH($A28,'DAC Filtered Table 2'!$B:$B,0))</f>
        <v/>
      </c>
      <c r="AD28" s="61">
        <f>INDEX('DAC Filtered Table 2'!$U:$U,MATCH($A28,'DAC Filtered Table 2'!$B:$B,0))</f>
        <v>9.25</v>
      </c>
      <c r="AE28" s="61">
        <f>INDEX('DAC Filtered Table 2'!$Y:$Y,MATCH($A28,'DAC Filtered Table 2'!$B:$B,0))</f>
        <v>22.97</v>
      </c>
      <c r="AF28" s="61">
        <f>INDEX('DAC Filtered Table 2'!$L:$L,MATCH($A28,'DAC Filtered Table 2'!$B:$B,0))</f>
        <v>31.78</v>
      </c>
      <c r="AG28" s="61" t="str">
        <f>INDEX('DAC Filtered Table 2'!$P:$P,MATCH($A28,'DAC Filtered Table 2'!$B:$B,0))</f>
        <v/>
      </c>
    </row>
    <row r="29" spans="1:33" x14ac:dyDescent="0.3">
      <c r="A29" s="1" t="s">
        <v>258</v>
      </c>
      <c r="B29" s="82">
        <f>INDEX('DAC Filtered Table 2'!$AY:$AY,MATCH($A29,'DAC Filtered Table 2'!$B:$B,0))</f>
        <v>415594.59</v>
      </c>
      <c r="C29" s="82">
        <f>INDEX('DAC Filtered Table 2'!$AG:$AG,MATCH($A29,'DAC Filtered Table 2'!$B:$B,0))</f>
        <v>563.03</v>
      </c>
      <c r="D29" s="82">
        <f>INDEX('DAC Filtered Table 2'!$I:$I,MATCH($A29,'DAC Filtered Table 2'!$B:$B,0))</f>
        <v>514.17999999999995</v>
      </c>
      <c r="E29" s="63">
        <f t="shared" si="0"/>
        <v>1.354757770066256E-3</v>
      </c>
      <c r="F29" s="62">
        <f t="shared" si="1"/>
        <v>480.46999999999997</v>
      </c>
      <c r="G29" s="62">
        <f t="shared" si="2"/>
        <v>438.78178374154129</v>
      </c>
      <c r="H29" s="63">
        <f t="shared" si="3"/>
        <v>1.1561026335785553E-3</v>
      </c>
      <c r="I29" s="64">
        <f t="shared" si="4"/>
        <v>0.85336482958279314</v>
      </c>
      <c r="J29" s="61">
        <f>INDEX('DAC Filtered Table 2'!$AQ:$AQ,MATCH($A29,'DAC Filtered Table 2'!$B:$B,0))</f>
        <v>2.27</v>
      </c>
      <c r="K29" s="61">
        <f>INDEX('DAC Filtered Table 2'!$AU:$AU,MATCH($A29,'DAC Filtered Table 2'!$B:$B,0))</f>
        <v>2.0099999999999998</v>
      </c>
      <c r="L29" s="61">
        <f t="shared" si="5"/>
        <v>78.28</v>
      </c>
      <c r="M29" s="61" t="str">
        <f>INDEX('DAC Filtered Table 2'!$AO:$AO,MATCH($A29,'DAC Filtered Table 2'!$B:$B,0))</f>
        <v/>
      </c>
      <c r="N29" s="61">
        <f>INDEX('DAC Filtered Table 2'!$S:$S,MATCH($A29,'DAC Filtered Table 2'!$B:$B,0))</f>
        <v>2.0699999999999998</v>
      </c>
      <c r="O29" s="61">
        <f>INDEX('DAC Filtered Table 2'!$W:$W,MATCH($A29,'DAC Filtered Table 2'!$B:$B,0))</f>
        <v>1.84</v>
      </c>
      <c r="P29" s="82">
        <f t="shared" si="6"/>
        <v>71.488216258458692</v>
      </c>
      <c r="Q29" s="61" t="str">
        <f>INDEX('DAC Filtered Table 2'!$Q:$Q,MATCH($A29,'DAC Filtered Table 2'!$B:$B,0))</f>
        <v/>
      </c>
      <c r="R29" s="61">
        <f>INDEX('DAC Filtered Table 2'!$AX:$AX,MATCH($A29,'DAC Filtered Table 2'!$B:$B,0))</f>
        <v>372186.69</v>
      </c>
      <c r="S29" s="61">
        <f>INDEX('DAC Filtered Table 2'!$AF:$AF,MATCH($A29,'DAC Filtered Table 2'!$B:$B,0))</f>
        <v>586.99</v>
      </c>
      <c r="T29" s="61">
        <f>INDEX('DAC Filtered Table 2'!$H:$H,MATCH($A29,'DAC Filtered Table 2'!$B:$B,0))</f>
        <v>586.99</v>
      </c>
      <c r="U29" s="63">
        <f t="shared" si="7"/>
        <v>1.5771386128826906E-3</v>
      </c>
      <c r="V29" s="62">
        <f t="shared" si="8"/>
        <v>458.77</v>
      </c>
      <c r="W29" s="62">
        <f t="shared" si="9"/>
        <v>458.77</v>
      </c>
      <c r="X29" s="63">
        <f t="shared" si="10"/>
        <v>1.2326340847922314E-3</v>
      </c>
      <c r="Y29" s="64">
        <f t="shared" si="11"/>
        <v>0.78156357007785482</v>
      </c>
      <c r="Z29" s="61">
        <f>INDEX('DAC Filtered Table 2'!$AS:$AS,MATCH($A29,'DAC Filtered Table 2'!$B:$B,0))</f>
        <v>2.11</v>
      </c>
      <c r="AA29" s="61">
        <f>INDEX('DAC Filtered Table 2'!$AW:$AW,MATCH($A29,'DAC Filtered Table 2'!$B:$B,0))</f>
        <v>47.83</v>
      </c>
      <c r="AB29" s="61">
        <f>INDEX('DAC Filtered Table 2'!$AJ:$AJ,MATCH($A29,'DAC Filtered Table 2'!$B:$B,0))</f>
        <v>78.28</v>
      </c>
      <c r="AC29" s="61" t="str">
        <f>INDEX('DAC Filtered Table 2'!$AN:$AN,MATCH($A29,'DAC Filtered Table 2'!$B:$B,0))</f>
        <v/>
      </c>
      <c r="AD29" s="61">
        <f>INDEX('DAC Filtered Table 2'!$U:$U,MATCH($A29,'DAC Filtered Table 2'!$B:$B,0))</f>
        <v>2.11</v>
      </c>
      <c r="AE29" s="61">
        <f>INDEX('DAC Filtered Table 2'!$Y:$Y,MATCH($A29,'DAC Filtered Table 2'!$B:$B,0))</f>
        <v>47.83</v>
      </c>
      <c r="AF29" s="61">
        <f>INDEX('DAC Filtered Table 2'!$L:$L,MATCH($A29,'DAC Filtered Table 2'!$B:$B,0))</f>
        <v>78.28</v>
      </c>
      <c r="AG29" s="61" t="str">
        <f>INDEX('DAC Filtered Table 2'!$P:$P,MATCH($A29,'DAC Filtered Table 2'!$B:$B,0))</f>
        <v/>
      </c>
    </row>
    <row r="30" spans="1:33" x14ac:dyDescent="0.3">
      <c r="A30" s="1" t="s">
        <v>259</v>
      </c>
      <c r="B30" s="82">
        <f>INDEX('DAC Filtered Table 2'!$AY:$AY,MATCH($A30,'DAC Filtered Table 2'!$B:$B,0))</f>
        <v>150442.85999999999</v>
      </c>
      <c r="C30" s="82">
        <f>INDEX('DAC Filtered Table 2'!$AG:$AG,MATCH($A30,'DAC Filtered Table 2'!$B:$B,0))</f>
        <v>199.89</v>
      </c>
      <c r="D30" s="82">
        <f>INDEX('DAC Filtered Table 2'!$I:$I,MATCH($A30,'DAC Filtered Table 2'!$B:$B,0))</f>
        <v>184.95</v>
      </c>
      <c r="E30" s="63">
        <f t="shared" si="0"/>
        <v>1.3286772133951721E-3</v>
      </c>
      <c r="F30" s="62">
        <f t="shared" si="1"/>
        <v>193.19</v>
      </c>
      <c r="G30" s="62">
        <f t="shared" si="2"/>
        <v>178.74984241332731</v>
      </c>
      <c r="H30" s="63">
        <f t="shared" si="3"/>
        <v>1.2841420323968849E-3</v>
      </c>
      <c r="I30" s="64">
        <f t="shared" si="4"/>
        <v>0.96648156486067338</v>
      </c>
      <c r="J30" s="61">
        <f>INDEX('DAC Filtered Table 2'!$AQ:$AQ,MATCH($A30,'DAC Filtered Table 2'!$B:$B,0))</f>
        <v>3.17</v>
      </c>
      <c r="K30" s="61">
        <f>INDEX('DAC Filtered Table 2'!$AU:$AU,MATCH($A30,'DAC Filtered Table 2'!$B:$B,0))</f>
        <v>0.99</v>
      </c>
      <c r="L30" s="61">
        <f t="shared" si="5"/>
        <v>2.54</v>
      </c>
      <c r="M30" s="61" t="str">
        <f>INDEX('DAC Filtered Table 2'!$AO:$AO,MATCH($A30,'DAC Filtered Table 2'!$B:$B,0))</f>
        <v/>
      </c>
      <c r="N30" s="61">
        <f>INDEX('DAC Filtered Table 2'!$S:$S,MATCH($A30,'DAC Filtered Table 2'!$B:$B,0))</f>
        <v>2.93</v>
      </c>
      <c r="O30" s="61">
        <f>INDEX('DAC Filtered Table 2'!$W:$W,MATCH($A30,'DAC Filtered Table 2'!$B:$B,0))</f>
        <v>0.92</v>
      </c>
      <c r="P30" s="82">
        <f t="shared" si="6"/>
        <v>2.3501575866726698</v>
      </c>
      <c r="Q30" s="61" t="str">
        <f>INDEX('DAC Filtered Table 2'!$Q:$Q,MATCH($A30,'DAC Filtered Table 2'!$B:$B,0))</f>
        <v/>
      </c>
      <c r="R30" s="61">
        <f>INDEX('DAC Filtered Table 2'!$AX:$AX,MATCH($A30,'DAC Filtered Table 2'!$B:$B,0))</f>
        <v>136892.76</v>
      </c>
      <c r="S30" s="61">
        <f>INDEX('DAC Filtered Table 2'!$AF:$AF,MATCH($A30,'DAC Filtered Table 2'!$B:$B,0))</f>
        <v>197.57</v>
      </c>
      <c r="T30" s="61">
        <f>INDEX('DAC Filtered Table 2'!$H:$H,MATCH($A30,'DAC Filtered Table 2'!$B:$B,0))</f>
        <v>197.57</v>
      </c>
      <c r="U30" s="63">
        <f t="shared" si="7"/>
        <v>1.4432465237752528E-3</v>
      </c>
      <c r="V30" s="62">
        <f t="shared" si="8"/>
        <v>182.47</v>
      </c>
      <c r="W30" s="62">
        <f t="shared" si="9"/>
        <v>182.47</v>
      </c>
      <c r="X30" s="63">
        <f t="shared" si="10"/>
        <v>1.3329412015653712E-3</v>
      </c>
      <c r="Y30" s="64">
        <f t="shared" si="11"/>
        <v>0.92357139241787722</v>
      </c>
      <c r="Z30" s="61">
        <f>INDEX('DAC Filtered Table 2'!$AS:$AS,MATCH($A30,'DAC Filtered Table 2'!$B:$B,0))</f>
        <v>3.17</v>
      </c>
      <c r="AA30" s="61">
        <f>INDEX('DAC Filtered Table 2'!$AW:$AW,MATCH($A30,'DAC Filtered Table 2'!$B:$B,0))</f>
        <v>1.0900000000000001</v>
      </c>
      <c r="AB30" s="61">
        <f>INDEX('DAC Filtered Table 2'!$AJ:$AJ,MATCH($A30,'DAC Filtered Table 2'!$B:$B,0))</f>
        <v>2.54</v>
      </c>
      <c r="AC30" s="61">
        <f>INDEX('DAC Filtered Table 2'!$AN:$AN,MATCH($A30,'DAC Filtered Table 2'!$B:$B,0))</f>
        <v>8.3000000000000007</v>
      </c>
      <c r="AD30" s="61">
        <f>INDEX('DAC Filtered Table 2'!$U:$U,MATCH($A30,'DAC Filtered Table 2'!$B:$B,0))</f>
        <v>3.17</v>
      </c>
      <c r="AE30" s="61">
        <f>INDEX('DAC Filtered Table 2'!$Y:$Y,MATCH($A30,'DAC Filtered Table 2'!$B:$B,0))</f>
        <v>1.0900000000000001</v>
      </c>
      <c r="AF30" s="61">
        <f>INDEX('DAC Filtered Table 2'!$L:$L,MATCH($A30,'DAC Filtered Table 2'!$B:$B,0))</f>
        <v>2.54</v>
      </c>
      <c r="AG30" s="61">
        <f>INDEX('DAC Filtered Table 2'!$P:$P,MATCH($A30,'DAC Filtered Table 2'!$B:$B,0))</f>
        <v>8.3000000000000007</v>
      </c>
    </row>
    <row r="31" spans="1:33" x14ac:dyDescent="0.3">
      <c r="A31" s="1" t="s">
        <v>260</v>
      </c>
      <c r="B31" s="82">
        <f>INDEX('DAC Filtered Table 2'!$AY:$AY,MATCH($A31,'DAC Filtered Table 2'!$B:$B,0))</f>
        <v>79039.48</v>
      </c>
      <c r="C31" s="82">
        <f>INDEX('DAC Filtered Table 2'!$AG:$AG,MATCH($A31,'DAC Filtered Table 2'!$B:$B,0))</f>
        <v>170.52</v>
      </c>
      <c r="D31" s="82">
        <f>INDEX('DAC Filtered Table 2'!$I:$I,MATCH($A31,'DAC Filtered Table 2'!$B:$B,0))</f>
        <v>157.97</v>
      </c>
      <c r="E31" s="63">
        <f t="shared" si="0"/>
        <v>2.1574028574074628E-3</v>
      </c>
      <c r="F31" s="62">
        <f t="shared" si="1"/>
        <v>140.07000000000002</v>
      </c>
      <c r="G31" s="62">
        <f t="shared" si="2"/>
        <v>129.76026155289702</v>
      </c>
      <c r="H31" s="63">
        <f t="shared" si="3"/>
        <v>1.7721523471561304E-3</v>
      </c>
      <c r="I31" s="64">
        <f t="shared" si="4"/>
        <v>0.82142857142857151</v>
      </c>
      <c r="J31" s="61">
        <f>INDEX('DAC Filtered Table 2'!$AQ:$AQ,MATCH($A31,'DAC Filtered Table 2'!$B:$B,0))</f>
        <v>6.15</v>
      </c>
      <c r="K31" s="61">
        <f>INDEX('DAC Filtered Table 2'!$AU:$AU,MATCH($A31,'DAC Filtered Table 2'!$B:$B,0))</f>
        <v>7.72</v>
      </c>
      <c r="L31" s="61">
        <f t="shared" si="5"/>
        <v>16.579999999999998</v>
      </c>
      <c r="M31" s="61" t="str">
        <f>INDEX('DAC Filtered Table 2'!$AO:$AO,MATCH($A31,'DAC Filtered Table 2'!$B:$B,0))</f>
        <v/>
      </c>
      <c r="N31" s="61">
        <f>INDEX('DAC Filtered Table 2'!$S:$S,MATCH($A31,'DAC Filtered Table 2'!$B:$B,0))</f>
        <v>5.7</v>
      </c>
      <c r="O31" s="61">
        <f>INDEX('DAC Filtered Table 2'!$W:$W,MATCH($A31,'DAC Filtered Table 2'!$B:$B,0))</f>
        <v>7.15</v>
      </c>
      <c r="P31" s="82">
        <f t="shared" si="6"/>
        <v>15.359738447102977</v>
      </c>
      <c r="Q31" s="61" t="str">
        <f>INDEX('DAC Filtered Table 2'!$Q:$Q,MATCH($A31,'DAC Filtered Table 2'!$B:$B,0))</f>
        <v/>
      </c>
      <c r="R31" s="61">
        <f>INDEX('DAC Filtered Table 2'!$AX:$AX,MATCH($A31,'DAC Filtered Table 2'!$B:$B,0))</f>
        <v>71777.31</v>
      </c>
      <c r="S31" s="61">
        <f>INDEX('DAC Filtered Table 2'!$AF:$AF,MATCH($A31,'DAC Filtered Table 2'!$B:$B,0))</f>
        <v>164.85</v>
      </c>
      <c r="T31" s="61">
        <f>INDEX('DAC Filtered Table 2'!$H:$H,MATCH($A31,'DAC Filtered Table 2'!$B:$B,0))</f>
        <v>164.85</v>
      </c>
      <c r="U31" s="63">
        <f t="shared" si="7"/>
        <v>2.2966867941972193E-3</v>
      </c>
      <c r="V31" s="62">
        <f t="shared" si="8"/>
        <v>136.13</v>
      </c>
      <c r="W31" s="62">
        <f t="shared" si="9"/>
        <v>136.13</v>
      </c>
      <c r="X31" s="63">
        <f t="shared" si="10"/>
        <v>1.8965603475527295E-3</v>
      </c>
      <c r="Y31" s="64">
        <f t="shared" si="11"/>
        <v>0.82578101304215956</v>
      </c>
      <c r="Z31" s="61">
        <f>INDEX('DAC Filtered Table 2'!$AS:$AS,MATCH($A31,'DAC Filtered Table 2'!$B:$B,0))</f>
        <v>5.24</v>
      </c>
      <c r="AA31" s="61">
        <f>INDEX('DAC Filtered Table 2'!$AW:$AW,MATCH($A31,'DAC Filtered Table 2'!$B:$B,0))</f>
        <v>6.9</v>
      </c>
      <c r="AB31" s="61">
        <f>INDEX('DAC Filtered Table 2'!$AJ:$AJ,MATCH($A31,'DAC Filtered Table 2'!$B:$B,0))</f>
        <v>16.579999999999998</v>
      </c>
      <c r="AC31" s="61" t="str">
        <f>INDEX('DAC Filtered Table 2'!$AN:$AN,MATCH($A31,'DAC Filtered Table 2'!$B:$B,0))</f>
        <v/>
      </c>
      <c r="AD31" s="61">
        <f>INDEX('DAC Filtered Table 2'!$U:$U,MATCH($A31,'DAC Filtered Table 2'!$B:$B,0))</f>
        <v>5.24</v>
      </c>
      <c r="AE31" s="61">
        <f>INDEX('DAC Filtered Table 2'!$Y:$Y,MATCH($A31,'DAC Filtered Table 2'!$B:$B,0))</f>
        <v>6.9</v>
      </c>
      <c r="AF31" s="61">
        <f>INDEX('DAC Filtered Table 2'!$L:$L,MATCH($A31,'DAC Filtered Table 2'!$B:$B,0))</f>
        <v>16.579999999999998</v>
      </c>
      <c r="AG31" s="61" t="str">
        <f>INDEX('DAC Filtered Table 2'!$P:$P,MATCH($A31,'DAC Filtered Table 2'!$B:$B,0))</f>
        <v/>
      </c>
    </row>
    <row r="32" spans="1:33" x14ac:dyDescent="0.3">
      <c r="A32" s="1" t="s">
        <v>261</v>
      </c>
      <c r="B32" s="82">
        <f>INDEX('DAC Filtered Table 2'!$AY:$AY,MATCH($A32,'DAC Filtered Table 2'!$B:$B,0))</f>
        <v>1892368.47</v>
      </c>
      <c r="C32" s="82">
        <f>INDEX('DAC Filtered Table 2'!$AG:$AG,MATCH($A32,'DAC Filtered Table 2'!$B:$B,0))</f>
        <v>5135.91</v>
      </c>
      <c r="D32" s="82">
        <f>INDEX('DAC Filtered Table 2'!$I:$I,MATCH($A32,'DAC Filtered Table 2'!$B:$B,0))</f>
        <v>4809.3900000000003</v>
      </c>
      <c r="E32" s="63">
        <f t="shared" si="0"/>
        <v>2.7140116110685357E-3</v>
      </c>
      <c r="F32" s="62">
        <f t="shared" si="1"/>
        <v>4250.08</v>
      </c>
      <c r="G32" s="62">
        <f t="shared" si="2"/>
        <v>3979.8763143045735</v>
      </c>
      <c r="H32" s="63">
        <f t="shared" si="3"/>
        <v>2.2459051011349813E-3</v>
      </c>
      <c r="I32" s="64">
        <f t="shared" si="4"/>
        <v>0.82752228913668657</v>
      </c>
      <c r="J32" s="61">
        <f>INDEX('DAC Filtered Table 2'!$AQ:$AQ,MATCH($A32,'DAC Filtered Table 2'!$B:$B,0))</f>
        <v>143.74</v>
      </c>
      <c r="K32" s="61">
        <f>INDEX('DAC Filtered Table 2'!$AU:$AU,MATCH($A32,'DAC Filtered Table 2'!$B:$B,0))</f>
        <v>729.25</v>
      </c>
      <c r="L32" s="61">
        <f t="shared" si="5"/>
        <v>12.84</v>
      </c>
      <c r="M32" s="61" t="str">
        <f>INDEX('DAC Filtered Table 2'!$AO:$AO,MATCH($A32,'DAC Filtered Table 2'!$B:$B,0))</f>
        <v/>
      </c>
      <c r="N32" s="61">
        <f>INDEX('DAC Filtered Table 2'!$S:$S,MATCH($A32,'DAC Filtered Table 2'!$B:$B,0))</f>
        <v>134.6</v>
      </c>
      <c r="O32" s="61">
        <f>INDEX('DAC Filtered Table 2'!$W:$W,MATCH($A32,'DAC Filtered Table 2'!$B:$B,0))</f>
        <v>682.89</v>
      </c>
      <c r="P32" s="82">
        <f t="shared" si="6"/>
        <v>12.023685695426908</v>
      </c>
      <c r="Q32" s="61" t="str">
        <f>INDEX('DAC Filtered Table 2'!$Q:$Q,MATCH($A32,'DAC Filtered Table 2'!$B:$B,0))</f>
        <v/>
      </c>
      <c r="R32" s="61">
        <f>INDEX('DAC Filtered Table 2'!$AX:$AX,MATCH($A32,'DAC Filtered Table 2'!$B:$B,0))</f>
        <v>1712613.02</v>
      </c>
      <c r="S32" s="61">
        <f>INDEX('DAC Filtered Table 2'!$AF:$AF,MATCH($A32,'DAC Filtered Table 2'!$B:$B,0))</f>
        <v>4345.54</v>
      </c>
      <c r="T32" s="61">
        <f>INDEX('DAC Filtered Table 2'!$H:$H,MATCH($A32,'DAC Filtered Table 2'!$B:$B,0))</f>
        <v>4345.54</v>
      </c>
      <c r="U32" s="63">
        <f t="shared" si="7"/>
        <v>2.5373741465541349E-3</v>
      </c>
      <c r="V32" s="62">
        <f t="shared" si="8"/>
        <v>3744.98</v>
      </c>
      <c r="W32" s="62">
        <f t="shared" si="9"/>
        <v>3744.98</v>
      </c>
      <c r="X32" s="63">
        <f t="shared" si="10"/>
        <v>2.1867053188699922E-3</v>
      </c>
      <c r="Y32" s="64">
        <f t="shared" si="11"/>
        <v>0.86179853366900316</v>
      </c>
      <c r="Z32" s="61">
        <f>INDEX('DAC Filtered Table 2'!$AS:$AS,MATCH($A32,'DAC Filtered Table 2'!$B:$B,0))</f>
        <v>140.72999999999999</v>
      </c>
      <c r="AA32" s="61">
        <f>INDEX('DAC Filtered Table 2'!$AW:$AW,MATCH($A32,'DAC Filtered Table 2'!$B:$B,0))</f>
        <v>446.99</v>
      </c>
      <c r="AB32" s="61">
        <f>INDEX('DAC Filtered Table 2'!$AJ:$AJ,MATCH($A32,'DAC Filtered Table 2'!$B:$B,0))</f>
        <v>12.84</v>
      </c>
      <c r="AC32" s="61" t="str">
        <f>INDEX('DAC Filtered Table 2'!$AN:$AN,MATCH($A32,'DAC Filtered Table 2'!$B:$B,0))</f>
        <v/>
      </c>
      <c r="AD32" s="61">
        <f>INDEX('DAC Filtered Table 2'!$U:$U,MATCH($A32,'DAC Filtered Table 2'!$B:$B,0))</f>
        <v>140.72999999999999</v>
      </c>
      <c r="AE32" s="61">
        <f>INDEX('DAC Filtered Table 2'!$Y:$Y,MATCH($A32,'DAC Filtered Table 2'!$B:$B,0))</f>
        <v>446.99</v>
      </c>
      <c r="AF32" s="61">
        <f>INDEX('DAC Filtered Table 2'!$L:$L,MATCH($A32,'DAC Filtered Table 2'!$B:$B,0))</f>
        <v>12.84</v>
      </c>
      <c r="AG32" s="61" t="str">
        <f>INDEX('DAC Filtered Table 2'!$P:$P,MATCH($A32,'DAC Filtered Table 2'!$B:$B,0))</f>
        <v/>
      </c>
    </row>
    <row r="33" spans="1:33" x14ac:dyDescent="0.3">
      <c r="A33" s="1" t="s">
        <v>262</v>
      </c>
      <c r="B33" s="82">
        <f>INDEX('DAC Filtered Table 2'!$AY:$AY,MATCH($A33,'DAC Filtered Table 2'!$B:$B,0))</f>
        <v>701575.55</v>
      </c>
      <c r="C33" s="82">
        <f>INDEX('DAC Filtered Table 2'!$AG:$AG,MATCH($A33,'DAC Filtered Table 2'!$B:$B,0))</f>
        <v>5956.46</v>
      </c>
      <c r="D33" s="82">
        <f>INDEX('DAC Filtered Table 2'!$I:$I,MATCH($A33,'DAC Filtered Table 2'!$B:$B,0))</f>
        <v>5483.51</v>
      </c>
      <c r="E33" s="63">
        <f t="shared" si="0"/>
        <v>8.4901191325723931E-3</v>
      </c>
      <c r="F33" s="62">
        <f t="shared" si="1"/>
        <v>5491.71</v>
      </c>
      <c r="G33" s="62">
        <f t="shared" si="2"/>
        <v>5055.6698429436274</v>
      </c>
      <c r="H33" s="63">
        <f t="shared" si="3"/>
        <v>7.8276815661549211E-3</v>
      </c>
      <c r="I33" s="64">
        <f t="shared" si="4"/>
        <v>0.9219754686508429</v>
      </c>
      <c r="J33" s="61">
        <f>INDEX('DAC Filtered Table 2'!$AQ:$AQ,MATCH($A33,'DAC Filtered Table 2'!$B:$B,0))</f>
        <v>257.49</v>
      </c>
      <c r="K33" s="61">
        <f>INDEX('DAC Filtered Table 2'!$AU:$AU,MATCH($A33,'DAC Filtered Table 2'!$B:$B,0))</f>
        <v>189.63</v>
      </c>
      <c r="L33" s="61">
        <f t="shared" si="5"/>
        <v>17.63</v>
      </c>
      <c r="M33" s="61" t="str">
        <f>INDEX('DAC Filtered Table 2'!$AO:$AO,MATCH($A33,'DAC Filtered Table 2'!$B:$B,0))</f>
        <v/>
      </c>
      <c r="N33" s="61">
        <f>INDEX('DAC Filtered Table 2'!$S:$S,MATCH($A33,'DAC Filtered Table 2'!$B:$B,0))</f>
        <v>237.04</v>
      </c>
      <c r="O33" s="61">
        <f>INDEX('DAC Filtered Table 2'!$W:$W,MATCH($A33,'DAC Filtered Table 2'!$B:$B,0))</f>
        <v>174.57</v>
      </c>
      <c r="P33" s="82">
        <f t="shared" si="6"/>
        <v>16.230157056372409</v>
      </c>
      <c r="Q33" s="61" t="str">
        <f>INDEX('DAC Filtered Table 2'!$Q:$Q,MATCH($A33,'DAC Filtered Table 2'!$B:$B,0))</f>
        <v/>
      </c>
      <c r="R33" s="61">
        <f>INDEX('DAC Filtered Table 2'!$AX:$AX,MATCH($A33,'DAC Filtered Table 2'!$B:$B,0))</f>
        <v>631747.57999999996</v>
      </c>
      <c r="S33" s="61">
        <f>INDEX('DAC Filtered Table 2'!$AF:$AF,MATCH($A33,'DAC Filtered Table 2'!$B:$B,0))</f>
        <v>5003.4799999999996</v>
      </c>
      <c r="T33" s="61">
        <f>INDEX('DAC Filtered Table 2'!$H:$H,MATCH($A33,'DAC Filtered Table 2'!$B:$B,0))</f>
        <v>5003.4799999999996</v>
      </c>
      <c r="U33" s="63">
        <f t="shared" si="7"/>
        <v>7.9200619969133877E-3</v>
      </c>
      <c r="V33" s="62">
        <f t="shared" si="8"/>
        <v>4629.78</v>
      </c>
      <c r="W33" s="62">
        <f t="shared" si="9"/>
        <v>4629.78</v>
      </c>
      <c r="X33" s="63">
        <f t="shared" si="10"/>
        <v>7.3285282707374992E-3</v>
      </c>
      <c r="Y33" s="64">
        <f t="shared" si="11"/>
        <v>0.92531198285992955</v>
      </c>
      <c r="Z33" s="61">
        <f>INDEX('DAC Filtered Table 2'!$AS:$AS,MATCH($A33,'DAC Filtered Table 2'!$B:$B,0))</f>
        <v>226.72</v>
      </c>
      <c r="AA33" s="61">
        <f>INDEX('DAC Filtered Table 2'!$AW:$AW,MATCH($A33,'DAC Filtered Table 2'!$B:$B,0))</f>
        <v>129.35</v>
      </c>
      <c r="AB33" s="61">
        <f>INDEX('DAC Filtered Table 2'!$AJ:$AJ,MATCH($A33,'DAC Filtered Table 2'!$B:$B,0))</f>
        <v>17.63</v>
      </c>
      <c r="AC33" s="61" t="str">
        <f>INDEX('DAC Filtered Table 2'!$AN:$AN,MATCH($A33,'DAC Filtered Table 2'!$B:$B,0))</f>
        <v/>
      </c>
      <c r="AD33" s="61">
        <f>INDEX('DAC Filtered Table 2'!$U:$U,MATCH($A33,'DAC Filtered Table 2'!$B:$B,0))</f>
        <v>226.72</v>
      </c>
      <c r="AE33" s="61">
        <f>INDEX('DAC Filtered Table 2'!$Y:$Y,MATCH($A33,'DAC Filtered Table 2'!$B:$B,0))</f>
        <v>129.35</v>
      </c>
      <c r="AF33" s="61">
        <f>INDEX('DAC Filtered Table 2'!$L:$L,MATCH($A33,'DAC Filtered Table 2'!$B:$B,0))</f>
        <v>17.63</v>
      </c>
      <c r="AG33" s="61" t="str">
        <f>INDEX('DAC Filtered Table 2'!$P:$P,MATCH($A33,'DAC Filtered Table 2'!$B:$B,0))</f>
        <v/>
      </c>
    </row>
    <row r="34" spans="1:33" x14ac:dyDescent="0.3">
      <c r="A34" s="1" t="s">
        <v>263</v>
      </c>
      <c r="B34" s="82">
        <f>INDEX('DAC Filtered Table 2'!$AY:$AY,MATCH($A34,'DAC Filtered Table 2'!$B:$B,0))</f>
        <v>994337.23</v>
      </c>
      <c r="C34" s="82">
        <f>INDEX('DAC Filtered Table 2'!$AG:$AG,MATCH($A34,'DAC Filtered Table 2'!$B:$B,0))</f>
        <v>4572.53</v>
      </c>
      <c r="D34" s="82">
        <f>INDEX('DAC Filtered Table 2'!$I:$I,MATCH($A34,'DAC Filtered Table 2'!$B:$B,0))</f>
        <v>4285.3</v>
      </c>
      <c r="E34" s="63">
        <f t="shared" si="0"/>
        <v>4.598570647907853E-3</v>
      </c>
      <c r="F34" s="62">
        <f t="shared" si="1"/>
        <v>3268.3499999999995</v>
      </c>
      <c r="G34" s="62">
        <f t="shared" si="2"/>
        <v>3063.0456103732508</v>
      </c>
      <c r="H34" s="63">
        <f t="shared" si="3"/>
        <v>3.286963317264103E-3</v>
      </c>
      <c r="I34" s="64">
        <f t="shared" si="4"/>
        <v>0.71477934535147924</v>
      </c>
      <c r="J34" s="61">
        <f>INDEX('DAC Filtered Table 2'!$AQ:$AQ,MATCH($A34,'DAC Filtered Table 2'!$B:$B,0))</f>
        <v>260.24</v>
      </c>
      <c r="K34" s="61">
        <f>INDEX('DAC Filtered Table 2'!$AU:$AU,MATCH($A34,'DAC Filtered Table 2'!$B:$B,0))</f>
        <v>1030.1600000000001</v>
      </c>
      <c r="L34" s="61">
        <f t="shared" si="5"/>
        <v>13.78</v>
      </c>
      <c r="M34" s="61" t="str">
        <f>INDEX('DAC Filtered Table 2'!$AO:$AO,MATCH($A34,'DAC Filtered Table 2'!$B:$B,0))</f>
        <v/>
      </c>
      <c r="N34" s="61">
        <f>INDEX('DAC Filtered Table 2'!$S:$S,MATCH($A34,'DAC Filtered Table 2'!$B:$B,0))</f>
        <v>243.89</v>
      </c>
      <c r="O34" s="61">
        <f>INDEX('DAC Filtered Table 2'!$W:$W,MATCH($A34,'DAC Filtered Table 2'!$B:$B,0))</f>
        <v>965.45</v>
      </c>
      <c r="P34" s="82">
        <f t="shared" si="6"/>
        <v>12.914389626749305</v>
      </c>
      <c r="Q34" s="61" t="str">
        <f>INDEX('DAC Filtered Table 2'!$Q:$Q,MATCH($A34,'DAC Filtered Table 2'!$B:$B,0))</f>
        <v/>
      </c>
      <c r="R34" s="61">
        <f>INDEX('DAC Filtered Table 2'!$AX:$AX,MATCH($A34,'DAC Filtered Table 2'!$B:$B,0))</f>
        <v>939669.27</v>
      </c>
      <c r="S34" s="61">
        <f>INDEX('DAC Filtered Table 2'!$AF:$AF,MATCH($A34,'DAC Filtered Table 2'!$B:$B,0))</f>
        <v>4612.53</v>
      </c>
      <c r="T34" s="61">
        <f>INDEX('DAC Filtered Table 2'!$H:$H,MATCH($A34,'DAC Filtered Table 2'!$B:$B,0))</f>
        <v>4612.53</v>
      </c>
      <c r="U34" s="63">
        <f t="shared" si="7"/>
        <v>4.9086738784168173E-3</v>
      </c>
      <c r="V34" s="62">
        <f t="shared" si="8"/>
        <v>3205.3199999999997</v>
      </c>
      <c r="W34" s="62">
        <f t="shared" si="9"/>
        <v>3205.3199999999997</v>
      </c>
      <c r="X34" s="63">
        <f t="shared" si="10"/>
        <v>3.4111150617918999E-3</v>
      </c>
      <c r="Y34" s="64">
        <f t="shared" si="11"/>
        <v>0.69491580542565579</v>
      </c>
      <c r="Z34" s="61">
        <f>INDEX('DAC Filtered Table 2'!$AS:$AS,MATCH($A34,'DAC Filtered Table 2'!$B:$B,0))</f>
        <v>242.99</v>
      </c>
      <c r="AA34" s="61">
        <f>INDEX('DAC Filtered Table 2'!$AW:$AW,MATCH($A34,'DAC Filtered Table 2'!$B:$B,0))</f>
        <v>1150.44</v>
      </c>
      <c r="AB34" s="61">
        <f>INDEX('DAC Filtered Table 2'!$AJ:$AJ,MATCH($A34,'DAC Filtered Table 2'!$B:$B,0))</f>
        <v>13.78</v>
      </c>
      <c r="AC34" s="61" t="str">
        <f>INDEX('DAC Filtered Table 2'!$AN:$AN,MATCH($A34,'DAC Filtered Table 2'!$B:$B,0))</f>
        <v/>
      </c>
      <c r="AD34" s="61">
        <f>INDEX('DAC Filtered Table 2'!$U:$U,MATCH($A34,'DAC Filtered Table 2'!$B:$B,0))</f>
        <v>242.99</v>
      </c>
      <c r="AE34" s="61">
        <f>INDEX('DAC Filtered Table 2'!$Y:$Y,MATCH($A34,'DAC Filtered Table 2'!$B:$B,0))</f>
        <v>1150.44</v>
      </c>
      <c r="AF34" s="61">
        <f>INDEX('DAC Filtered Table 2'!$L:$L,MATCH($A34,'DAC Filtered Table 2'!$B:$B,0))</f>
        <v>13.78</v>
      </c>
      <c r="AG34" s="61" t="str">
        <f>INDEX('DAC Filtered Table 2'!$P:$P,MATCH($A34,'DAC Filtered Table 2'!$B:$B,0))</f>
        <v/>
      </c>
    </row>
    <row r="35" spans="1:33" x14ac:dyDescent="0.3">
      <c r="A35" s="1" t="s">
        <v>264</v>
      </c>
      <c r="B35" s="82">
        <f>INDEX('DAC Filtered Table 2'!$AY:$AY,MATCH($A35,'DAC Filtered Table 2'!$B:$B,0))</f>
        <v>3980285.9</v>
      </c>
      <c r="C35" s="82">
        <f>INDEX('DAC Filtered Table 2'!$AG:$AG,MATCH($A35,'DAC Filtered Table 2'!$B:$B,0))</f>
        <v>17175.72</v>
      </c>
      <c r="D35" s="82">
        <f>INDEX('DAC Filtered Table 2'!$I:$I,MATCH($A35,'DAC Filtered Table 2'!$B:$B,0))</f>
        <v>16045.18</v>
      </c>
      <c r="E35" s="63">
        <f t="shared" si="0"/>
        <v>4.315197559049716E-3</v>
      </c>
      <c r="F35" s="62">
        <f t="shared" si="1"/>
        <v>12697.03</v>
      </c>
      <c r="G35" s="62">
        <f t="shared" si="2"/>
        <v>11861.277399154154</v>
      </c>
      <c r="H35" s="63">
        <f t="shared" si="3"/>
        <v>3.189979393188816E-3</v>
      </c>
      <c r="I35" s="64">
        <f t="shared" si="4"/>
        <v>0.73924295458938549</v>
      </c>
      <c r="J35" s="61">
        <f>INDEX('DAC Filtered Table 2'!$AQ:$AQ,MATCH($A35,'DAC Filtered Table 2'!$B:$B,0))</f>
        <v>1028.27</v>
      </c>
      <c r="K35" s="61">
        <f>INDEX('DAC Filtered Table 2'!$AU:$AU,MATCH($A35,'DAC Filtered Table 2'!$B:$B,0))</f>
        <v>3155.08</v>
      </c>
      <c r="L35" s="61">
        <f t="shared" si="5"/>
        <v>118.31</v>
      </c>
      <c r="M35" s="61">
        <f>INDEX('DAC Filtered Table 2'!$AO:$AO,MATCH($A35,'DAC Filtered Table 2'!$B:$B,0))</f>
        <v>177.03</v>
      </c>
      <c r="N35" s="61">
        <f>INDEX('DAC Filtered Table 2'!$S:$S,MATCH($A35,'DAC Filtered Table 2'!$B:$B,0))</f>
        <v>960.59</v>
      </c>
      <c r="O35" s="61">
        <f>INDEX('DAC Filtered Table 2'!$W:$W,MATCH($A35,'DAC Filtered Table 2'!$B:$B,0))</f>
        <v>2947.41</v>
      </c>
      <c r="P35" s="82">
        <f t="shared" si="6"/>
        <v>110.52260084584518</v>
      </c>
      <c r="Q35" s="61">
        <f>INDEX('DAC Filtered Table 2'!$Q:$Q,MATCH($A35,'DAC Filtered Table 2'!$B:$B,0))</f>
        <v>165.38</v>
      </c>
      <c r="R35" s="61">
        <f>INDEX('DAC Filtered Table 2'!$AX:$AX,MATCH($A35,'DAC Filtered Table 2'!$B:$B,0))</f>
        <v>3610397.34</v>
      </c>
      <c r="S35" s="61">
        <f>INDEX('DAC Filtered Table 2'!$AF:$AF,MATCH($A35,'DAC Filtered Table 2'!$B:$B,0))</f>
        <v>17991.79</v>
      </c>
      <c r="T35" s="61">
        <f>INDEX('DAC Filtered Table 2'!$H:$H,MATCH($A35,'DAC Filtered Table 2'!$B:$B,0))</f>
        <v>17991.79</v>
      </c>
      <c r="U35" s="63">
        <f t="shared" si="7"/>
        <v>4.9833268490054898E-3</v>
      </c>
      <c r="V35" s="62">
        <f t="shared" si="8"/>
        <v>13319.420000000002</v>
      </c>
      <c r="W35" s="62">
        <f t="shared" si="9"/>
        <v>13319.420000000002</v>
      </c>
      <c r="X35" s="63">
        <f t="shared" si="10"/>
        <v>3.6891839721995812E-3</v>
      </c>
      <c r="Y35" s="64">
        <f t="shared" si="11"/>
        <v>0.74030543931426507</v>
      </c>
      <c r="Z35" s="61">
        <f>INDEX('DAC Filtered Table 2'!$AS:$AS,MATCH($A35,'DAC Filtered Table 2'!$B:$B,0))</f>
        <v>910.53</v>
      </c>
      <c r="AA35" s="61">
        <f>INDEX('DAC Filtered Table 2'!$AW:$AW,MATCH($A35,'DAC Filtered Table 2'!$B:$B,0))</f>
        <v>3612.25</v>
      </c>
      <c r="AB35" s="61">
        <f>INDEX('DAC Filtered Table 2'!$AJ:$AJ,MATCH($A35,'DAC Filtered Table 2'!$B:$B,0))</f>
        <v>118.31</v>
      </c>
      <c r="AC35" s="61">
        <f>INDEX('DAC Filtered Table 2'!$AN:$AN,MATCH($A35,'DAC Filtered Table 2'!$B:$B,0))</f>
        <v>31.28</v>
      </c>
      <c r="AD35" s="61">
        <f>INDEX('DAC Filtered Table 2'!$U:$U,MATCH($A35,'DAC Filtered Table 2'!$B:$B,0))</f>
        <v>910.53</v>
      </c>
      <c r="AE35" s="61">
        <f>INDEX('DAC Filtered Table 2'!$Y:$Y,MATCH($A35,'DAC Filtered Table 2'!$B:$B,0))</f>
        <v>3612.25</v>
      </c>
      <c r="AF35" s="61">
        <f>INDEX('DAC Filtered Table 2'!$L:$L,MATCH($A35,'DAC Filtered Table 2'!$B:$B,0))</f>
        <v>118.31</v>
      </c>
      <c r="AG35" s="61">
        <f>INDEX('DAC Filtered Table 2'!$P:$P,MATCH($A35,'DAC Filtered Table 2'!$B:$B,0))</f>
        <v>31.28</v>
      </c>
    </row>
    <row r="36" spans="1:33" x14ac:dyDescent="0.3">
      <c r="A36" s="1" t="s">
        <v>265</v>
      </c>
      <c r="B36" s="82">
        <f>INDEX('DAC Filtered Table 2'!$AY:$AY,MATCH($A36,'DAC Filtered Table 2'!$B:$B,0))</f>
        <v>30799000</v>
      </c>
      <c r="C36" s="82">
        <f>INDEX('DAC Filtered Table 2'!$AG:$AG,MATCH($A36,'DAC Filtered Table 2'!$B:$B,0))</f>
        <v>28953.61</v>
      </c>
      <c r="D36" s="82">
        <f>INDEX('DAC Filtered Table 2'!$I:$I,MATCH($A36,'DAC Filtered Table 2'!$B:$B,0))</f>
        <v>28195.7</v>
      </c>
      <c r="E36" s="63">
        <f t="shared" si="0"/>
        <v>9.400827948959382E-4</v>
      </c>
      <c r="F36" s="62">
        <f t="shared" si="1"/>
        <v>20313.25</v>
      </c>
      <c r="G36" s="62">
        <f t="shared" si="2"/>
        <v>19781.51188272205</v>
      </c>
      <c r="H36" s="63">
        <f t="shared" si="3"/>
        <v>6.5954251761420827E-4</v>
      </c>
      <c r="I36" s="64">
        <f t="shared" si="4"/>
        <v>0.70157918131797725</v>
      </c>
      <c r="J36" s="61">
        <f>INDEX('DAC Filtered Table 2'!$AQ:$AQ,MATCH($A36,'DAC Filtered Table 2'!$B:$B,0))</f>
        <v>3100.91</v>
      </c>
      <c r="K36" s="61">
        <f>INDEX('DAC Filtered Table 2'!$AU:$AU,MATCH($A36,'DAC Filtered Table 2'!$B:$B,0))</f>
        <v>5537.76</v>
      </c>
      <c r="L36" s="61">
        <f t="shared" si="5"/>
        <v>1.6</v>
      </c>
      <c r="M36" s="61">
        <f>INDEX('DAC Filtered Table 2'!$AO:$AO,MATCH($A36,'DAC Filtered Table 2'!$B:$B,0))</f>
        <v>0.09</v>
      </c>
      <c r="N36" s="61">
        <f>INDEX('DAC Filtered Table 2'!$S:$S,MATCH($A36,'DAC Filtered Table 2'!$B:$B,0))</f>
        <v>3019.74</v>
      </c>
      <c r="O36" s="61">
        <f>INDEX('DAC Filtered Table 2'!$W:$W,MATCH($A36,'DAC Filtered Table 2'!$B:$B,0))</f>
        <v>5392.8</v>
      </c>
      <c r="P36" s="82">
        <f t="shared" si="6"/>
        <v>1.5581172779491057</v>
      </c>
      <c r="Q36" s="61">
        <f>INDEX('DAC Filtered Table 2'!$Q:$Q,MATCH($A36,'DAC Filtered Table 2'!$B:$B,0))</f>
        <v>0.09</v>
      </c>
      <c r="R36" s="61">
        <f>INDEX('DAC Filtered Table 2'!$AX:$AX,MATCH($A36,'DAC Filtered Table 2'!$B:$B,0))</f>
        <v>29050952</v>
      </c>
      <c r="S36" s="61">
        <f>INDEX('DAC Filtered Table 2'!$AF:$AF,MATCH($A36,'DAC Filtered Table 2'!$B:$B,0))</f>
        <v>65475.37</v>
      </c>
      <c r="T36" s="61">
        <f>INDEX('DAC Filtered Table 2'!$H:$H,MATCH($A36,'DAC Filtered Table 2'!$B:$B,0))</f>
        <v>65475.37</v>
      </c>
      <c r="U36" s="63">
        <f t="shared" si="7"/>
        <v>2.2538115102045536E-3</v>
      </c>
      <c r="V36" s="62">
        <f t="shared" si="8"/>
        <v>52231.43</v>
      </c>
      <c r="W36" s="62">
        <f t="shared" si="9"/>
        <v>52231.43</v>
      </c>
      <c r="X36" s="63">
        <f t="shared" si="10"/>
        <v>1.7979249010497142E-3</v>
      </c>
      <c r="Y36" s="64">
        <f t="shared" si="11"/>
        <v>0.79772638169131382</v>
      </c>
      <c r="Z36" s="61">
        <f>INDEX('DAC Filtered Table 2'!$AS:$AS,MATCH($A36,'DAC Filtered Table 2'!$B:$B,0))</f>
        <v>6257.51</v>
      </c>
      <c r="AA36" s="61">
        <f>INDEX('DAC Filtered Table 2'!$AW:$AW,MATCH($A36,'DAC Filtered Table 2'!$B:$B,0))</f>
        <v>6984.57</v>
      </c>
      <c r="AB36" s="61">
        <f>INDEX('DAC Filtered Table 2'!$AJ:$AJ,MATCH($A36,'DAC Filtered Table 2'!$B:$B,0))</f>
        <v>1.6</v>
      </c>
      <c r="AC36" s="61">
        <f>INDEX('DAC Filtered Table 2'!$AN:$AN,MATCH($A36,'DAC Filtered Table 2'!$B:$B,0))</f>
        <v>0.26</v>
      </c>
      <c r="AD36" s="61">
        <f>INDEX('DAC Filtered Table 2'!$U:$U,MATCH($A36,'DAC Filtered Table 2'!$B:$B,0))</f>
        <v>6257.51</v>
      </c>
      <c r="AE36" s="61">
        <f>INDEX('DAC Filtered Table 2'!$Y:$Y,MATCH($A36,'DAC Filtered Table 2'!$B:$B,0))</f>
        <v>6984.57</v>
      </c>
      <c r="AF36" s="61">
        <f>INDEX('DAC Filtered Table 2'!$L:$L,MATCH($A36,'DAC Filtered Table 2'!$B:$B,0))</f>
        <v>1.6</v>
      </c>
      <c r="AG36" s="61">
        <f>INDEX('DAC Filtered Table 2'!$P:$P,MATCH($A36,'DAC Filtered Table 2'!$B:$B,0))</f>
        <v>0.26</v>
      </c>
    </row>
  </sheetData>
  <mergeCells count="10">
    <mergeCell ref="B1:Q1"/>
    <mergeCell ref="R1:AG1"/>
    <mergeCell ref="B2:B3"/>
    <mergeCell ref="C2:E2"/>
    <mergeCell ref="F2:I2"/>
    <mergeCell ref="J2:Q2"/>
    <mergeCell ref="R2:R3"/>
    <mergeCell ref="S2:U2"/>
    <mergeCell ref="V2:Y2"/>
    <mergeCell ref="Z2:AG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89C5D-8ACB-44CE-8CE5-F8FBAD25782C}">
  <sheetPr>
    <tabColor theme="9" tint="0.79998168889431442"/>
  </sheetPr>
  <dimension ref="B1:AZ46"/>
  <sheetViews>
    <sheetView workbookViewId="0"/>
  </sheetViews>
  <sheetFormatPr defaultRowHeight="14.4" x14ac:dyDescent="0.3"/>
  <cols>
    <col min="1" max="1" width="8.88671875" style="66"/>
    <col min="2" max="51" width="20" style="66" customWidth="1"/>
    <col min="52" max="16384" width="8.88671875" style="66"/>
  </cols>
  <sheetData>
    <row r="1" spans="2:51" x14ac:dyDescent="0.3">
      <c r="B1" s="65" t="s">
        <v>0</v>
      </c>
    </row>
    <row r="2" spans="2:51" x14ac:dyDescent="0.3">
      <c r="B2" s="81" t="s">
        <v>1</v>
      </c>
    </row>
    <row r="4" spans="2:51" ht="28.8" customHeight="1" x14ac:dyDescent="0.3">
      <c r="B4" s="110" t="s">
        <v>2</v>
      </c>
      <c r="C4" s="110" t="s">
        <v>2</v>
      </c>
      <c r="D4" s="109" t="s">
        <v>3</v>
      </c>
      <c r="E4" s="109" t="s">
        <v>3</v>
      </c>
      <c r="F4" s="109" t="s">
        <v>3</v>
      </c>
      <c r="G4" s="109" t="s">
        <v>3</v>
      </c>
      <c r="H4" s="109" t="s">
        <v>3</v>
      </c>
      <c r="I4" s="109" t="s">
        <v>3</v>
      </c>
      <c r="J4" s="109" t="s">
        <v>3</v>
      </c>
      <c r="K4" s="109" t="s">
        <v>3</v>
      </c>
      <c r="L4" s="109" t="s">
        <v>3</v>
      </c>
      <c r="M4" s="109" t="s">
        <v>3</v>
      </c>
      <c r="N4" s="109" t="s">
        <v>3</v>
      </c>
      <c r="O4" s="109" t="s">
        <v>3</v>
      </c>
      <c r="P4" s="109" t="s">
        <v>3</v>
      </c>
      <c r="Q4" s="109" t="s">
        <v>3</v>
      </c>
      <c r="R4" s="109" t="s">
        <v>3</v>
      </c>
      <c r="S4" s="109" t="s">
        <v>3</v>
      </c>
      <c r="T4" s="109" t="s">
        <v>3</v>
      </c>
      <c r="U4" s="109" t="s">
        <v>3</v>
      </c>
      <c r="V4" s="109" t="s">
        <v>3</v>
      </c>
      <c r="W4" s="109" t="s">
        <v>3</v>
      </c>
      <c r="X4" s="109" t="s">
        <v>3</v>
      </c>
      <c r="Y4" s="109" t="s">
        <v>3</v>
      </c>
      <c r="Z4" s="109" t="s">
        <v>3</v>
      </c>
      <c r="AA4" s="109" t="s">
        <v>3</v>
      </c>
      <c r="AB4" s="109" t="s">
        <v>3</v>
      </c>
      <c r="AC4" s="109" t="s">
        <v>3</v>
      </c>
      <c r="AD4" s="109" t="s">
        <v>3</v>
      </c>
      <c r="AE4" s="109" t="s">
        <v>3</v>
      </c>
      <c r="AF4" s="109" t="s">
        <v>3</v>
      </c>
      <c r="AG4" s="109" t="s">
        <v>3</v>
      </c>
      <c r="AH4" s="109" t="s">
        <v>3</v>
      </c>
      <c r="AI4" s="109" t="s">
        <v>3</v>
      </c>
      <c r="AJ4" s="109" t="s">
        <v>4</v>
      </c>
      <c r="AK4" s="109" t="s">
        <v>4</v>
      </c>
      <c r="AL4" s="109" t="s">
        <v>4</v>
      </c>
      <c r="AM4" s="109" t="s">
        <v>4</v>
      </c>
      <c r="AN4" s="109" t="s">
        <v>4</v>
      </c>
      <c r="AO4" s="109" t="s">
        <v>4</v>
      </c>
      <c r="AP4" s="109" t="s">
        <v>4</v>
      </c>
      <c r="AQ4" s="109" t="s">
        <v>4</v>
      </c>
      <c r="AR4" s="109" t="s">
        <v>4</v>
      </c>
      <c r="AS4" s="109" t="s">
        <v>4</v>
      </c>
      <c r="AT4" s="109" t="s">
        <v>4</v>
      </c>
      <c r="AU4" s="109" t="s">
        <v>4</v>
      </c>
      <c r="AV4" s="109" t="s">
        <v>4</v>
      </c>
      <c r="AW4" s="109" t="s">
        <v>4</v>
      </c>
      <c r="AX4" s="109" t="s">
        <v>4</v>
      </c>
      <c r="AY4" s="109" t="s">
        <v>4</v>
      </c>
    </row>
    <row r="5" spans="2:51" ht="28.8" customHeight="1" x14ac:dyDescent="0.3">
      <c r="B5" s="110" t="s">
        <v>5</v>
      </c>
      <c r="C5" s="110" t="s">
        <v>5</v>
      </c>
      <c r="D5" s="109" t="s">
        <v>6</v>
      </c>
      <c r="E5" s="109" t="s">
        <v>6</v>
      </c>
      <c r="F5" s="109" t="s">
        <v>6</v>
      </c>
      <c r="G5" s="109" t="s">
        <v>6</v>
      </c>
      <c r="H5" s="109" t="s">
        <v>6</v>
      </c>
      <c r="I5" s="109" t="s">
        <v>6</v>
      </c>
      <c r="J5" s="109" t="s">
        <v>6</v>
      </c>
      <c r="K5" s="109" t="s">
        <v>6</v>
      </c>
      <c r="L5" s="109" t="s">
        <v>6</v>
      </c>
      <c r="M5" s="109" t="s">
        <v>6</v>
      </c>
      <c r="N5" s="109" t="s">
        <v>6</v>
      </c>
      <c r="O5" s="109" t="s">
        <v>6</v>
      </c>
      <c r="P5" s="109" t="s">
        <v>6</v>
      </c>
      <c r="Q5" s="109" t="s">
        <v>6</v>
      </c>
      <c r="R5" s="109" t="s">
        <v>6</v>
      </c>
      <c r="S5" s="109" t="s">
        <v>6</v>
      </c>
      <c r="T5" s="109" t="s">
        <v>7</v>
      </c>
      <c r="U5" s="109" t="s">
        <v>7</v>
      </c>
      <c r="V5" s="109" t="s">
        <v>7</v>
      </c>
      <c r="W5" s="109" t="s">
        <v>7</v>
      </c>
      <c r="X5" s="109" t="s">
        <v>7</v>
      </c>
      <c r="Y5" s="109" t="s">
        <v>7</v>
      </c>
      <c r="Z5" s="109" t="s">
        <v>7</v>
      </c>
      <c r="AA5" s="109" t="s">
        <v>7</v>
      </c>
      <c r="AB5" s="109" t="s">
        <v>7</v>
      </c>
      <c r="AC5" s="109" t="s">
        <v>7</v>
      </c>
      <c r="AD5" s="109" t="s">
        <v>7</v>
      </c>
      <c r="AE5" s="109" t="s">
        <v>7</v>
      </c>
      <c r="AF5" s="109" t="s">
        <v>7</v>
      </c>
      <c r="AG5" s="109" t="s">
        <v>7</v>
      </c>
      <c r="AH5" s="109" t="s">
        <v>7</v>
      </c>
      <c r="AI5" s="109" t="s">
        <v>7</v>
      </c>
      <c r="AJ5" s="109" t="s">
        <v>7</v>
      </c>
      <c r="AK5" s="109" t="s">
        <v>7</v>
      </c>
      <c r="AL5" s="109" t="s">
        <v>7</v>
      </c>
      <c r="AM5" s="109" t="s">
        <v>7</v>
      </c>
      <c r="AN5" s="109" t="s">
        <v>7</v>
      </c>
      <c r="AO5" s="109" t="s">
        <v>7</v>
      </c>
      <c r="AP5" s="109" t="s">
        <v>7</v>
      </c>
      <c r="AQ5" s="109" t="s">
        <v>7</v>
      </c>
      <c r="AR5" s="109" t="s">
        <v>7</v>
      </c>
      <c r="AS5" s="109" t="s">
        <v>7</v>
      </c>
      <c r="AT5" s="109" t="s">
        <v>7</v>
      </c>
      <c r="AU5" s="109" t="s">
        <v>7</v>
      </c>
      <c r="AV5" s="109" t="s">
        <v>7</v>
      </c>
      <c r="AW5" s="109" t="s">
        <v>7</v>
      </c>
      <c r="AX5" s="109" t="s">
        <v>7</v>
      </c>
      <c r="AY5" s="109" t="s">
        <v>7</v>
      </c>
    </row>
    <row r="6" spans="2:51" ht="43.2" customHeight="1" x14ac:dyDescent="0.3">
      <c r="B6" s="110" t="s">
        <v>8</v>
      </c>
      <c r="C6" s="110" t="s">
        <v>8</v>
      </c>
      <c r="D6" s="109" t="s">
        <v>9</v>
      </c>
      <c r="E6" s="109" t="s">
        <v>9</v>
      </c>
      <c r="F6" s="109" t="s">
        <v>9</v>
      </c>
      <c r="G6" s="109" t="s">
        <v>10</v>
      </c>
      <c r="H6" s="109" t="s">
        <v>10</v>
      </c>
      <c r="I6" s="109" t="s">
        <v>10</v>
      </c>
      <c r="J6" s="109" t="s">
        <v>11</v>
      </c>
      <c r="K6" s="109" t="s">
        <v>11</v>
      </c>
      <c r="L6" s="109" t="s">
        <v>11</v>
      </c>
      <c r="M6" s="109" t="s">
        <v>12</v>
      </c>
      <c r="N6" s="109" t="s">
        <v>12</v>
      </c>
      <c r="O6" s="109" t="s">
        <v>12</v>
      </c>
      <c r="P6" s="109" t="s">
        <v>13</v>
      </c>
      <c r="Q6" s="109" t="s">
        <v>13</v>
      </c>
      <c r="R6" s="109" t="s">
        <v>13</v>
      </c>
      <c r="S6" s="67" t="s">
        <v>14</v>
      </c>
      <c r="T6" s="109" t="s">
        <v>9</v>
      </c>
      <c r="U6" s="109" t="s">
        <v>9</v>
      </c>
      <c r="V6" s="109" t="s">
        <v>9</v>
      </c>
      <c r="W6" s="109" t="s">
        <v>10</v>
      </c>
      <c r="X6" s="109" t="s">
        <v>10</v>
      </c>
      <c r="Y6" s="109" t="s">
        <v>10</v>
      </c>
      <c r="Z6" s="109" t="s">
        <v>11</v>
      </c>
      <c r="AA6" s="109" t="s">
        <v>11</v>
      </c>
      <c r="AB6" s="109" t="s">
        <v>11</v>
      </c>
      <c r="AC6" s="109" t="s">
        <v>12</v>
      </c>
      <c r="AD6" s="109" t="s">
        <v>12</v>
      </c>
      <c r="AE6" s="109" t="s">
        <v>12</v>
      </c>
      <c r="AF6" s="109" t="s">
        <v>13</v>
      </c>
      <c r="AG6" s="109" t="s">
        <v>13</v>
      </c>
      <c r="AH6" s="109" t="s">
        <v>13</v>
      </c>
      <c r="AI6" s="67" t="s">
        <v>14</v>
      </c>
      <c r="AJ6" s="109" t="s">
        <v>9</v>
      </c>
      <c r="AK6" s="109" t="s">
        <v>9</v>
      </c>
      <c r="AL6" s="109" t="s">
        <v>9</v>
      </c>
      <c r="AM6" s="109" t="s">
        <v>10</v>
      </c>
      <c r="AN6" s="109" t="s">
        <v>10</v>
      </c>
      <c r="AO6" s="109" t="s">
        <v>10</v>
      </c>
      <c r="AP6" s="109" t="s">
        <v>11</v>
      </c>
      <c r="AQ6" s="109" t="s">
        <v>11</v>
      </c>
      <c r="AR6" s="109" t="s">
        <v>11</v>
      </c>
      <c r="AS6" s="109" t="s">
        <v>12</v>
      </c>
      <c r="AT6" s="109" t="s">
        <v>12</v>
      </c>
      <c r="AU6" s="109" t="s">
        <v>12</v>
      </c>
      <c r="AV6" s="109" t="s">
        <v>13</v>
      </c>
      <c r="AW6" s="109" t="s">
        <v>13</v>
      </c>
      <c r="AX6" s="109" t="s">
        <v>13</v>
      </c>
      <c r="AY6" s="67" t="s">
        <v>14</v>
      </c>
    </row>
    <row r="7" spans="2:51" ht="43.2" customHeight="1" x14ac:dyDescent="0.3">
      <c r="B7" s="110" t="s">
        <v>15</v>
      </c>
      <c r="C7" s="110" t="s">
        <v>15</v>
      </c>
      <c r="D7" s="67" t="s">
        <v>16</v>
      </c>
      <c r="E7" s="67" t="s">
        <v>17</v>
      </c>
      <c r="F7" s="67" t="s">
        <v>18</v>
      </c>
      <c r="G7" s="67" t="s">
        <v>16</v>
      </c>
      <c r="H7" s="67" t="s">
        <v>17</v>
      </c>
      <c r="I7" s="67" t="s">
        <v>18</v>
      </c>
      <c r="J7" s="67" t="s">
        <v>16</v>
      </c>
      <c r="K7" s="67" t="s">
        <v>17</v>
      </c>
      <c r="L7" s="67" t="s">
        <v>18</v>
      </c>
      <c r="M7" s="67" t="s">
        <v>16</v>
      </c>
      <c r="N7" s="67" t="s">
        <v>17</v>
      </c>
      <c r="O7" s="67" t="s">
        <v>18</v>
      </c>
      <c r="P7" s="67" t="s">
        <v>16</v>
      </c>
      <c r="Q7" s="67" t="s">
        <v>17</v>
      </c>
      <c r="R7" s="67" t="s">
        <v>18</v>
      </c>
      <c r="S7" s="67" t="s">
        <v>16</v>
      </c>
      <c r="T7" s="67" t="s">
        <v>16</v>
      </c>
      <c r="U7" s="67" t="s">
        <v>17</v>
      </c>
      <c r="V7" s="67" t="s">
        <v>18</v>
      </c>
      <c r="W7" s="67" t="s">
        <v>16</v>
      </c>
      <c r="X7" s="67" t="s">
        <v>17</v>
      </c>
      <c r="Y7" s="67" t="s">
        <v>18</v>
      </c>
      <c r="Z7" s="67" t="s">
        <v>16</v>
      </c>
      <c r="AA7" s="67" t="s">
        <v>17</v>
      </c>
      <c r="AB7" s="67" t="s">
        <v>18</v>
      </c>
      <c r="AC7" s="67" t="s">
        <v>16</v>
      </c>
      <c r="AD7" s="67" t="s">
        <v>17</v>
      </c>
      <c r="AE7" s="67" t="s">
        <v>18</v>
      </c>
      <c r="AF7" s="67" t="s">
        <v>16</v>
      </c>
      <c r="AG7" s="67" t="s">
        <v>17</v>
      </c>
      <c r="AH7" s="67" t="s">
        <v>18</v>
      </c>
      <c r="AI7" s="67" t="s">
        <v>16</v>
      </c>
      <c r="AJ7" s="67" t="s">
        <v>16</v>
      </c>
      <c r="AK7" s="67" t="s">
        <v>17</v>
      </c>
      <c r="AL7" s="67" t="s">
        <v>18</v>
      </c>
      <c r="AM7" s="67" t="s">
        <v>16</v>
      </c>
      <c r="AN7" s="67" t="s">
        <v>17</v>
      </c>
      <c r="AO7" s="67" t="s">
        <v>18</v>
      </c>
      <c r="AP7" s="67" t="s">
        <v>16</v>
      </c>
      <c r="AQ7" s="67" t="s">
        <v>17</v>
      </c>
      <c r="AR7" s="67" t="s">
        <v>18</v>
      </c>
      <c r="AS7" s="67" t="s">
        <v>16</v>
      </c>
      <c r="AT7" s="67" t="s">
        <v>17</v>
      </c>
      <c r="AU7" s="67" t="s">
        <v>18</v>
      </c>
      <c r="AV7" s="67" t="s">
        <v>16</v>
      </c>
      <c r="AW7" s="67" t="s">
        <v>17</v>
      </c>
      <c r="AX7" s="67" t="s">
        <v>18</v>
      </c>
      <c r="AY7" s="67" t="s">
        <v>16</v>
      </c>
    </row>
    <row r="8" spans="2:51" x14ac:dyDescent="0.3">
      <c r="B8" s="68" t="s">
        <v>19</v>
      </c>
      <c r="C8" s="69" t="s">
        <v>20</v>
      </c>
      <c r="D8" s="69" t="s">
        <v>20</v>
      </c>
      <c r="E8" s="69" t="s">
        <v>20</v>
      </c>
      <c r="F8" s="69" t="s">
        <v>20</v>
      </c>
      <c r="G8" s="69" t="s">
        <v>20</v>
      </c>
      <c r="H8" s="69" t="s">
        <v>20</v>
      </c>
      <c r="I8" s="69" t="s">
        <v>20</v>
      </c>
      <c r="J8" s="69" t="s">
        <v>20</v>
      </c>
      <c r="K8" s="69" t="s">
        <v>20</v>
      </c>
      <c r="L8" s="69" t="s">
        <v>20</v>
      </c>
      <c r="M8" s="69" t="s">
        <v>20</v>
      </c>
      <c r="N8" s="69" t="s">
        <v>20</v>
      </c>
      <c r="O8" s="69" t="s">
        <v>20</v>
      </c>
      <c r="P8" s="69" t="s">
        <v>20</v>
      </c>
      <c r="Q8" s="69" t="s">
        <v>20</v>
      </c>
      <c r="R8" s="69" t="s">
        <v>20</v>
      </c>
      <c r="S8" s="69" t="s">
        <v>20</v>
      </c>
      <c r="T8" s="69" t="s">
        <v>20</v>
      </c>
      <c r="U8" s="69" t="s">
        <v>20</v>
      </c>
      <c r="V8" s="69" t="s">
        <v>20</v>
      </c>
      <c r="W8" s="69" t="s">
        <v>20</v>
      </c>
      <c r="X8" s="69" t="s">
        <v>20</v>
      </c>
      <c r="Y8" s="69" t="s">
        <v>20</v>
      </c>
      <c r="Z8" s="69" t="s">
        <v>20</v>
      </c>
      <c r="AA8" s="69" t="s">
        <v>20</v>
      </c>
      <c r="AB8" s="69" t="s">
        <v>20</v>
      </c>
      <c r="AC8" s="69" t="s">
        <v>20</v>
      </c>
      <c r="AD8" s="69" t="s">
        <v>20</v>
      </c>
      <c r="AE8" s="69" t="s">
        <v>20</v>
      </c>
      <c r="AF8" s="69" t="s">
        <v>20</v>
      </c>
      <c r="AG8" s="69" t="s">
        <v>20</v>
      </c>
      <c r="AH8" s="69" t="s">
        <v>20</v>
      </c>
      <c r="AI8" s="69" t="s">
        <v>20</v>
      </c>
      <c r="AJ8" s="69" t="s">
        <v>20</v>
      </c>
      <c r="AK8" s="69" t="s">
        <v>20</v>
      </c>
      <c r="AL8" s="69" t="s">
        <v>20</v>
      </c>
      <c r="AM8" s="69" t="s">
        <v>20</v>
      </c>
      <c r="AN8" s="69" t="s">
        <v>20</v>
      </c>
      <c r="AO8" s="69" t="s">
        <v>20</v>
      </c>
      <c r="AP8" s="69" t="s">
        <v>20</v>
      </c>
      <c r="AQ8" s="69" t="s">
        <v>20</v>
      </c>
      <c r="AR8" s="69" t="s">
        <v>20</v>
      </c>
      <c r="AS8" s="69" t="s">
        <v>20</v>
      </c>
      <c r="AT8" s="69" t="s">
        <v>20</v>
      </c>
      <c r="AU8" s="69" t="s">
        <v>20</v>
      </c>
      <c r="AV8" s="69" t="s">
        <v>20</v>
      </c>
      <c r="AW8" s="69" t="s">
        <v>20</v>
      </c>
      <c r="AX8" s="69" t="s">
        <v>20</v>
      </c>
      <c r="AY8" s="69" t="s">
        <v>20</v>
      </c>
    </row>
    <row r="9" spans="2:51" ht="43.2" customHeight="1" x14ac:dyDescent="0.3">
      <c r="B9" s="70" t="s">
        <v>21</v>
      </c>
      <c r="C9" s="71" t="s">
        <v>20</v>
      </c>
      <c r="D9" s="72">
        <v>4427.26</v>
      </c>
      <c r="E9" s="72">
        <v>4658.6400000000003</v>
      </c>
      <c r="F9" s="75" t="s">
        <v>20</v>
      </c>
      <c r="G9" s="75" t="s">
        <v>20</v>
      </c>
      <c r="H9" s="75" t="s">
        <v>20</v>
      </c>
      <c r="I9" s="75" t="s">
        <v>20</v>
      </c>
      <c r="J9" s="72">
        <v>81.44</v>
      </c>
      <c r="K9" s="73">
        <v>81.44</v>
      </c>
      <c r="L9" s="75" t="s">
        <v>20</v>
      </c>
      <c r="M9" s="72">
        <v>166.02</v>
      </c>
      <c r="N9" s="73">
        <v>166.02</v>
      </c>
      <c r="O9" s="75" t="s">
        <v>20</v>
      </c>
      <c r="P9" s="75" t="s">
        <v>20</v>
      </c>
      <c r="Q9" s="75" t="s">
        <v>20</v>
      </c>
      <c r="R9" s="75" t="s">
        <v>20</v>
      </c>
      <c r="S9" s="72">
        <v>1617293.91</v>
      </c>
      <c r="T9" s="76">
        <v>2638.14</v>
      </c>
      <c r="U9" s="76">
        <v>2776.02</v>
      </c>
      <c r="V9" s="75" t="s">
        <v>20</v>
      </c>
      <c r="W9" s="75" t="s">
        <v>20</v>
      </c>
      <c r="X9" s="75" t="s">
        <v>20</v>
      </c>
      <c r="Y9" s="75" t="s">
        <v>20</v>
      </c>
      <c r="Z9" s="76">
        <v>48.53</v>
      </c>
      <c r="AA9" s="77">
        <v>48.53</v>
      </c>
      <c r="AB9" s="75" t="s">
        <v>20</v>
      </c>
      <c r="AC9" s="76">
        <v>98.93</v>
      </c>
      <c r="AD9" s="77">
        <v>98.93</v>
      </c>
      <c r="AE9" s="75" t="s">
        <v>20</v>
      </c>
      <c r="AF9" s="75" t="s">
        <v>20</v>
      </c>
      <c r="AG9" s="75" t="s">
        <v>20</v>
      </c>
      <c r="AH9" s="75" t="s">
        <v>20</v>
      </c>
      <c r="AI9" s="76">
        <v>963723.06</v>
      </c>
      <c r="AJ9" s="76">
        <v>1485.27</v>
      </c>
      <c r="AK9" s="76">
        <v>1562.9</v>
      </c>
      <c r="AL9" s="75" t="s">
        <v>20</v>
      </c>
      <c r="AM9" s="75" t="s">
        <v>20</v>
      </c>
      <c r="AN9" s="75" t="s">
        <v>20</v>
      </c>
      <c r="AO9" s="75" t="s">
        <v>20</v>
      </c>
      <c r="AP9" s="76">
        <v>27.32</v>
      </c>
      <c r="AQ9" s="77">
        <v>27.32</v>
      </c>
      <c r="AR9" s="75" t="s">
        <v>20</v>
      </c>
      <c r="AS9" s="76">
        <v>55.7</v>
      </c>
      <c r="AT9" s="78">
        <v>55.7</v>
      </c>
      <c r="AU9" s="75" t="s">
        <v>20</v>
      </c>
      <c r="AV9" s="75" t="s">
        <v>20</v>
      </c>
      <c r="AW9" s="75" t="s">
        <v>20</v>
      </c>
      <c r="AX9" s="75" t="s">
        <v>20</v>
      </c>
      <c r="AY9" s="76">
        <v>542576.07999999996</v>
      </c>
    </row>
    <row r="10" spans="2:51" ht="43.2" customHeight="1" x14ac:dyDescent="0.3">
      <c r="B10" s="70" t="s">
        <v>22</v>
      </c>
      <c r="C10" s="71" t="s">
        <v>20</v>
      </c>
      <c r="D10" s="72">
        <v>5068.45</v>
      </c>
      <c r="E10" s="72">
        <v>5310.18</v>
      </c>
      <c r="F10" s="75" t="s">
        <v>20</v>
      </c>
      <c r="G10" s="75" t="s">
        <v>20</v>
      </c>
      <c r="H10" s="75" t="s">
        <v>20</v>
      </c>
      <c r="I10" s="75" t="s">
        <v>20</v>
      </c>
      <c r="J10" s="72">
        <v>87.42</v>
      </c>
      <c r="K10" s="73">
        <v>87.42</v>
      </c>
      <c r="L10" s="75" t="s">
        <v>20</v>
      </c>
      <c r="M10" s="72">
        <v>160.34</v>
      </c>
      <c r="N10" s="73">
        <v>160.34</v>
      </c>
      <c r="O10" s="75" t="s">
        <v>20</v>
      </c>
      <c r="P10" s="75" t="s">
        <v>20</v>
      </c>
      <c r="Q10" s="75" t="s">
        <v>20</v>
      </c>
      <c r="R10" s="75" t="s">
        <v>20</v>
      </c>
      <c r="S10" s="72">
        <v>1587688.46</v>
      </c>
      <c r="T10" s="76">
        <v>3200.85</v>
      </c>
      <c r="U10" s="76">
        <v>3353.51</v>
      </c>
      <c r="V10" s="75" t="s">
        <v>20</v>
      </c>
      <c r="W10" s="75" t="s">
        <v>20</v>
      </c>
      <c r="X10" s="75" t="s">
        <v>20</v>
      </c>
      <c r="Y10" s="75" t="s">
        <v>20</v>
      </c>
      <c r="Z10" s="76">
        <v>55.21</v>
      </c>
      <c r="AA10" s="77">
        <v>55.21</v>
      </c>
      <c r="AB10" s="75" t="s">
        <v>20</v>
      </c>
      <c r="AC10" s="76">
        <v>101.26</v>
      </c>
      <c r="AD10" s="77">
        <v>101.26</v>
      </c>
      <c r="AE10" s="75" t="s">
        <v>20</v>
      </c>
      <c r="AF10" s="75" t="s">
        <v>20</v>
      </c>
      <c r="AG10" s="75" t="s">
        <v>20</v>
      </c>
      <c r="AH10" s="75" t="s">
        <v>20</v>
      </c>
      <c r="AI10" s="76">
        <v>1002665</v>
      </c>
      <c r="AJ10" s="76">
        <v>1814.56</v>
      </c>
      <c r="AK10" s="76">
        <v>1901.1</v>
      </c>
      <c r="AL10" s="75" t="s">
        <v>20</v>
      </c>
      <c r="AM10" s="75" t="s">
        <v>20</v>
      </c>
      <c r="AN10" s="75" t="s">
        <v>20</v>
      </c>
      <c r="AO10" s="75" t="s">
        <v>20</v>
      </c>
      <c r="AP10" s="76">
        <v>31.3</v>
      </c>
      <c r="AQ10" s="78">
        <v>31.3</v>
      </c>
      <c r="AR10" s="75" t="s">
        <v>20</v>
      </c>
      <c r="AS10" s="76">
        <v>57.4</v>
      </c>
      <c r="AT10" s="78">
        <v>57.4</v>
      </c>
      <c r="AU10" s="75" t="s">
        <v>20</v>
      </c>
      <c r="AV10" s="75" t="s">
        <v>20</v>
      </c>
      <c r="AW10" s="75" t="s">
        <v>20</v>
      </c>
      <c r="AX10" s="75" t="s">
        <v>20</v>
      </c>
      <c r="AY10" s="76">
        <v>568410.79</v>
      </c>
    </row>
    <row r="11" spans="2:51" ht="43.2" customHeight="1" x14ac:dyDescent="0.3">
      <c r="B11" s="70" t="s">
        <v>23</v>
      </c>
      <c r="C11" s="71" t="s">
        <v>20</v>
      </c>
      <c r="D11" s="72">
        <v>4997.45</v>
      </c>
      <c r="E11" s="72">
        <v>5346.61</v>
      </c>
      <c r="F11" s="75" t="s">
        <v>20</v>
      </c>
      <c r="G11" s="75" t="s">
        <v>20</v>
      </c>
      <c r="H11" s="75" t="s">
        <v>20</v>
      </c>
      <c r="I11" s="75" t="s">
        <v>20</v>
      </c>
      <c r="J11" s="72">
        <v>193.64</v>
      </c>
      <c r="K11" s="73">
        <v>193.99</v>
      </c>
      <c r="L11" s="75" t="s">
        <v>20</v>
      </c>
      <c r="M11" s="72">
        <v>168.43</v>
      </c>
      <c r="N11" s="73">
        <v>168.43</v>
      </c>
      <c r="O11" s="75" t="s">
        <v>20</v>
      </c>
      <c r="P11" s="75" t="s">
        <v>20</v>
      </c>
      <c r="Q11" s="75" t="s">
        <v>20</v>
      </c>
      <c r="R11" s="75" t="s">
        <v>20</v>
      </c>
      <c r="S11" s="72">
        <v>1603082.97</v>
      </c>
      <c r="T11" s="76">
        <v>3243.1</v>
      </c>
      <c r="U11" s="76">
        <v>3469.69</v>
      </c>
      <c r="V11" s="75" t="s">
        <v>20</v>
      </c>
      <c r="W11" s="75" t="s">
        <v>20</v>
      </c>
      <c r="X11" s="75" t="s">
        <v>20</v>
      </c>
      <c r="Y11" s="75" t="s">
        <v>20</v>
      </c>
      <c r="Z11" s="76">
        <v>125.66</v>
      </c>
      <c r="AA11" s="77">
        <v>125.89</v>
      </c>
      <c r="AB11" s="75" t="s">
        <v>20</v>
      </c>
      <c r="AC11" s="76">
        <v>109.3</v>
      </c>
      <c r="AD11" s="78">
        <v>109.3</v>
      </c>
      <c r="AE11" s="75" t="s">
        <v>20</v>
      </c>
      <c r="AF11" s="75" t="s">
        <v>20</v>
      </c>
      <c r="AG11" s="75" t="s">
        <v>20</v>
      </c>
      <c r="AH11" s="75" t="s">
        <v>20</v>
      </c>
      <c r="AI11" s="76">
        <v>1040323</v>
      </c>
      <c r="AJ11" s="76">
        <v>1847.59</v>
      </c>
      <c r="AK11" s="76">
        <v>1976.68</v>
      </c>
      <c r="AL11" s="75" t="s">
        <v>20</v>
      </c>
      <c r="AM11" s="75" t="s">
        <v>20</v>
      </c>
      <c r="AN11" s="75" t="s">
        <v>20</v>
      </c>
      <c r="AO11" s="75" t="s">
        <v>20</v>
      </c>
      <c r="AP11" s="76">
        <v>71.59</v>
      </c>
      <c r="AQ11" s="77">
        <v>71.72</v>
      </c>
      <c r="AR11" s="75" t="s">
        <v>20</v>
      </c>
      <c r="AS11" s="76">
        <v>62.27</v>
      </c>
      <c r="AT11" s="77">
        <v>62.27</v>
      </c>
      <c r="AU11" s="75" t="s">
        <v>20</v>
      </c>
      <c r="AV11" s="75" t="s">
        <v>20</v>
      </c>
      <c r="AW11" s="75" t="s">
        <v>20</v>
      </c>
      <c r="AX11" s="75" t="s">
        <v>20</v>
      </c>
      <c r="AY11" s="76">
        <v>592672.01</v>
      </c>
    </row>
    <row r="12" spans="2:51" ht="43.2" customHeight="1" x14ac:dyDescent="0.3">
      <c r="B12" s="70" t="s">
        <v>24</v>
      </c>
      <c r="C12" s="71" t="s">
        <v>20</v>
      </c>
      <c r="D12" s="72">
        <v>5107.25</v>
      </c>
      <c r="E12" s="72">
        <v>5297.12</v>
      </c>
      <c r="F12" s="75" t="s">
        <v>20</v>
      </c>
      <c r="G12" s="75" t="s">
        <v>20</v>
      </c>
      <c r="H12" s="75" t="s">
        <v>20</v>
      </c>
      <c r="I12" s="75" t="s">
        <v>20</v>
      </c>
      <c r="J12" s="72">
        <v>88.65</v>
      </c>
      <c r="K12" s="73">
        <v>89.35</v>
      </c>
      <c r="L12" s="75" t="s">
        <v>20</v>
      </c>
      <c r="M12" s="72">
        <v>187.52</v>
      </c>
      <c r="N12" s="73">
        <v>187.52</v>
      </c>
      <c r="O12" s="75" t="s">
        <v>20</v>
      </c>
      <c r="P12" s="75" t="s">
        <v>20</v>
      </c>
      <c r="Q12" s="75" t="s">
        <v>20</v>
      </c>
      <c r="R12" s="75" t="s">
        <v>20</v>
      </c>
      <c r="S12" s="72">
        <v>1635781.12</v>
      </c>
      <c r="T12" s="76">
        <v>2920.18</v>
      </c>
      <c r="U12" s="76">
        <v>3028.74</v>
      </c>
      <c r="V12" s="75" t="s">
        <v>20</v>
      </c>
      <c r="W12" s="75" t="s">
        <v>20</v>
      </c>
      <c r="X12" s="75" t="s">
        <v>20</v>
      </c>
      <c r="Y12" s="75" t="s">
        <v>20</v>
      </c>
      <c r="Z12" s="76">
        <v>50.69</v>
      </c>
      <c r="AA12" s="77">
        <v>51.09</v>
      </c>
      <c r="AB12" s="75" t="s">
        <v>20</v>
      </c>
      <c r="AC12" s="76">
        <v>107.22</v>
      </c>
      <c r="AD12" s="77">
        <v>107.22</v>
      </c>
      <c r="AE12" s="75" t="s">
        <v>20</v>
      </c>
      <c r="AF12" s="75" t="s">
        <v>20</v>
      </c>
      <c r="AG12" s="75" t="s">
        <v>20</v>
      </c>
      <c r="AH12" s="75" t="s">
        <v>20</v>
      </c>
      <c r="AI12" s="76">
        <v>935292.81</v>
      </c>
      <c r="AJ12" s="76">
        <v>1944.84</v>
      </c>
      <c r="AK12" s="76">
        <v>2017.14</v>
      </c>
      <c r="AL12" s="75" t="s">
        <v>20</v>
      </c>
      <c r="AM12" s="75" t="s">
        <v>20</v>
      </c>
      <c r="AN12" s="75" t="s">
        <v>20</v>
      </c>
      <c r="AO12" s="75" t="s">
        <v>20</v>
      </c>
      <c r="AP12" s="76">
        <v>33.76</v>
      </c>
      <c r="AQ12" s="77">
        <v>34.03</v>
      </c>
      <c r="AR12" s="75" t="s">
        <v>20</v>
      </c>
      <c r="AS12" s="76">
        <v>71.41</v>
      </c>
      <c r="AT12" s="77">
        <v>71.41</v>
      </c>
      <c r="AU12" s="75" t="s">
        <v>20</v>
      </c>
      <c r="AV12" s="75" t="s">
        <v>20</v>
      </c>
      <c r="AW12" s="75" t="s">
        <v>20</v>
      </c>
      <c r="AX12" s="75" t="s">
        <v>20</v>
      </c>
      <c r="AY12" s="76">
        <v>622905.01</v>
      </c>
    </row>
    <row r="13" spans="2:51" ht="43.2" customHeight="1" x14ac:dyDescent="0.3">
      <c r="B13" s="70" t="s">
        <v>25</v>
      </c>
      <c r="C13" s="71" t="s">
        <v>20</v>
      </c>
      <c r="D13" s="72">
        <v>5385.42</v>
      </c>
      <c r="E13" s="72">
        <v>5577.44</v>
      </c>
      <c r="F13" s="75" t="s">
        <v>20</v>
      </c>
      <c r="G13" s="75" t="s">
        <v>20</v>
      </c>
      <c r="H13" s="75" t="s">
        <v>20</v>
      </c>
      <c r="I13" s="75" t="s">
        <v>20</v>
      </c>
      <c r="J13" s="72">
        <v>127.22</v>
      </c>
      <c r="K13" s="73">
        <v>128.91999999999999</v>
      </c>
      <c r="L13" s="75" t="s">
        <v>20</v>
      </c>
      <c r="M13" s="72">
        <v>179.72</v>
      </c>
      <c r="N13" s="73">
        <v>179.72</v>
      </c>
      <c r="O13" s="75" t="s">
        <v>20</v>
      </c>
      <c r="P13" s="75" t="s">
        <v>20</v>
      </c>
      <c r="Q13" s="75" t="s">
        <v>20</v>
      </c>
      <c r="R13" s="75" t="s">
        <v>20</v>
      </c>
      <c r="S13" s="72">
        <v>1751587.57</v>
      </c>
      <c r="T13" s="76">
        <v>3196.98</v>
      </c>
      <c r="U13" s="76">
        <v>3310.97</v>
      </c>
      <c r="V13" s="75" t="s">
        <v>20</v>
      </c>
      <c r="W13" s="75" t="s">
        <v>20</v>
      </c>
      <c r="X13" s="75" t="s">
        <v>20</v>
      </c>
      <c r="Y13" s="75" t="s">
        <v>20</v>
      </c>
      <c r="Z13" s="76">
        <v>75.52</v>
      </c>
      <c r="AA13" s="77">
        <v>76.53</v>
      </c>
      <c r="AB13" s="75" t="s">
        <v>20</v>
      </c>
      <c r="AC13" s="76">
        <v>106.69</v>
      </c>
      <c r="AD13" s="77">
        <v>106.69</v>
      </c>
      <c r="AE13" s="75" t="s">
        <v>20</v>
      </c>
      <c r="AF13" s="75" t="s">
        <v>20</v>
      </c>
      <c r="AG13" s="75" t="s">
        <v>20</v>
      </c>
      <c r="AH13" s="75" t="s">
        <v>20</v>
      </c>
      <c r="AI13" s="76">
        <v>1039805.63</v>
      </c>
      <c r="AJ13" s="76">
        <v>2088.59</v>
      </c>
      <c r="AK13" s="76">
        <v>2163.06</v>
      </c>
      <c r="AL13" s="75" t="s">
        <v>20</v>
      </c>
      <c r="AM13" s="75" t="s">
        <v>20</v>
      </c>
      <c r="AN13" s="75" t="s">
        <v>20</v>
      </c>
      <c r="AO13" s="75" t="s">
        <v>20</v>
      </c>
      <c r="AP13" s="76">
        <v>49.34</v>
      </c>
      <c r="AQ13" s="76">
        <v>50</v>
      </c>
      <c r="AR13" s="75" t="s">
        <v>20</v>
      </c>
      <c r="AS13" s="76">
        <v>69.7</v>
      </c>
      <c r="AT13" s="78">
        <v>69.7</v>
      </c>
      <c r="AU13" s="75" t="s">
        <v>20</v>
      </c>
      <c r="AV13" s="75" t="s">
        <v>20</v>
      </c>
      <c r="AW13" s="75" t="s">
        <v>20</v>
      </c>
      <c r="AX13" s="75" t="s">
        <v>20</v>
      </c>
      <c r="AY13" s="76">
        <v>679305.02</v>
      </c>
    </row>
    <row r="14" spans="2:51" ht="43.2" customHeight="1" x14ac:dyDescent="0.3">
      <c r="B14" s="70" t="s">
        <v>26</v>
      </c>
      <c r="C14" s="71" t="s">
        <v>20</v>
      </c>
      <c r="D14" s="72">
        <v>5098.03</v>
      </c>
      <c r="E14" s="72">
        <v>5297.65</v>
      </c>
      <c r="F14" s="75" t="s">
        <v>20</v>
      </c>
      <c r="G14" s="75" t="s">
        <v>20</v>
      </c>
      <c r="H14" s="75" t="s">
        <v>20</v>
      </c>
      <c r="I14" s="75" t="s">
        <v>20</v>
      </c>
      <c r="J14" s="72">
        <v>200.82</v>
      </c>
      <c r="K14" s="73">
        <v>207.65</v>
      </c>
      <c r="L14" s="75" t="s">
        <v>20</v>
      </c>
      <c r="M14" s="72">
        <v>168.18</v>
      </c>
      <c r="N14" s="73">
        <v>168.18</v>
      </c>
      <c r="O14" s="75" t="s">
        <v>20</v>
      </c>
      <c r="P14" s="75" t="s">
        <v>20</v>
      </c>
      <c r="Q14" s="75" t="s">
        <v>20</v>
      </c>
      <c r="R14" s="75" t="s">
        <v>20</v>
      </c>
      <c r="S14" s="72">
        <v>1783243.19</v>
      </c>
      <c r="T14" s="76">
        <v>3202.21</v>
      </c>
      <c r="U14" s="76">
        <v>3327.6</v>
      </c>
      <c r="V14" s="75" t="s">
        <v>20</v>
      </c>
      <c r="W14" s="75" t="s">
        <v>20</v>
      </c>
      <c r="X14" s="75" t="s">
        <v>20</v>
      </c>
      <c r="Y14" s="75" t="s">
        <v>20</v>
      </c>
      <c r="Z14" s="76">
        <v>126.14</v>
      </c>
      <c r="AA14" s="77">
        <v>130.43</v>
      </c>
      <c r="AB14" s="75" t="s">
        <v>20</v>
      </c>
      <c r="AC14" s="76">
        <v>105.64</v>
      </c>
      <c r="AD14" s="77">
        <v>105.64</v>
      </c>
      <c r="AE14" s="75" t="s">
        <v>20</v>
      </c>
      <c r="AF14" s="75" t="s">
        <v>20</v>
      </c>
      <c r="AG14" s="75" t="s">
        <v>20</v>
      </c>
      <c r="AH14" s="75" t="s">
        <v>20</v>
      </c>
      <c r="AI14" s="76">
        <v>1120104</v>
      </c>
      <c r="AJ14" s="76">
        <v>2028.92</v>
      </c>
      <c r="AK14" s="76">
        <v>2108.37</v>
      </c>
      <c r="AL14" s="75" t="s">
        <v>20</v>
      </c>
      <c r="AM14" s="75" t="s">
        <v>20</v>
      </c>
      <c r="AN14" s="75" t="s">
        <v>20</v>
      </c>
      <c r="AO14" s="75" t="s">
        <v>20</v>
      </c>
      <c r="AP14" s="76">
        <v>79.92</v>
      </c>
      <c r="AQ14" s="77">
        <v>82.64</v>
      </c>
      <c r="AR14" s="75" t="s">
        <v>20</v>
      </c>
      <c r="AS14" s="76">
        <v>66.930000000000007</v>
      </c>
      <c r="AT14" s="77">
        <v>66.930000000000007</v>
      </c>
      <c r="AU14" s="75" t="s">
        <v>20</v>
      </c>
      <c r="AV14" s="75" t="s">
        <v>20</v>
      </c>
      <c r="AW14" s="75" t="s">
        <v>20</v>
      </c>
      <c r="AX14" s="75" t="s">
        <v>20</v>
      </c>
      <c r="AY14" s="76">
        <v>709697.89</v>
      </c>
    </row>
    <row r="15" spans="2:51" ht="43.2" customHeight="1" x14ac:dyDescent="0.3">
      <c r="B15" s="70" t="s">
        <v>27</v>
      </c>
      <c r="C15" s="71" t="s">
        <v>20</v>
      </c>
      <c r="D15" s="72">
        <v>4945.41</v>
      </c>
      <c r="E15" s="72">
        <v>5119.76</v>
      </c>
      <c r="F15" s="75" t="s">
        <v>20</v>
      </c>
      <c r="G15" s="75" t="s">
        <v>20</v>
      </c>
      <c r="H15" s="75" t="s">
        <v>20</v>
      </c>
      <c r="I15" s="75" t="s">
        <v>20</v>
      </c>
      <c r="J15" s="72">
        <v>114.24</v>
      </c>
      <c r="K15" s="73">
        <v>124.86</v>
      </c>
      <c r="L15" s="75" t="s">
        <v>20</v>
      </c>
      <c r="M15" s="72">
        <v>202.03</v>
      </c>
      <c r="N15" s="73">
        <v>202.03</v>
      </c>
      <c r="O15" s="75" t="s">
        <v>20</v>
      </c>
      <c r="P15" s="75" t="s">
        <v>20</v>
      </c>
      <c r="Q15" s="75" t="s">
        <v>20</v>
      </c>
      <c r="R15" s="75" t="s">
        <v>20</v>
      </c>
      <c r="S15" s="72">
        <v>1803647.59</v>
      </c>
      <c r="T15" s="76">
        <v>3198.65</v>
      </c>
      <c r="U15" s="76">
        <v>3311.42</v>
      </c>
      <c r="V15" s="75" t="s">
        <v>20</v>
      </c>
      <c r="W15" s="75" t="s">
        <v>20</v>
      </c>
      <c r="X15" s="75" t="s">
        <v>20</v>
      </c>
      <c r="Y15" s="75" t="s">
        <v>20</v>
      </c>
      <c r="Z15" s="76">
        <v>73.89</v>
      </c>
      <c r="AA15" s="77">
        <v>80.760000000000005</v>
      </c>
      <c r="AB15" s="75" t="s">
        <v>20</v>
      </c>
      <c r="AC15" s="76">
        <v>130.66999999999999</v>
      </c>
      <c r="AD15" s="77">
        <v>130.66999999999999</v>
      </c>
      <c r="AE15" s="75" t="s">
        <v>20</v>
      </c>
      <c r="AF15" s="75" t="s">
        <v>20</v>
      </c>
      <c r="AG15" s="75" t="s">
        <v>20</v>
      </c>
      <c r="AH15" s="75" t="s">
        <v>20</v>
      </c>
      <c r="AI15" s="76">
        <v>1166584</v>
      </c>
      <c r="AJ15" s="76">
        <v>2049.69</v>
      </c>
      <c r="AK15" s="76">
        <v>2121.96</v>
      </c>
      <c r="AL15" s="75" t="s">
        <v>20</v>
      </c>
      <c r="AM15" s="75" t="s">
        <v>20</v>
      </c>
      <c r="AN15" s="75" t="s">
        <v>20</v>
      </c>
      <c r="AO15" s="75" t="s">
        <v>20</v>
      </c>
      <c r="AP15" s="76">
        <v>47.35</v>
      </c>
      <c r="AQ15" s="77">
        <v>51.75</v>
      </c>
      <c r="AR15" s="75" t="s">
        <v>20</v>
      </c>
      <c r="AS15" s="76">
        <v>83.73</v>
      </c>
      <c r="AT15" s="77">
        <v>83.73</v>
      </c>
      <c r="AU15" s="75" t="s">
        <v>20</v>
      </c>
      <c r="AV15" s="75" t="s">
        <v>20</v>
      </c>
      <c r="AW15" s="75" t="s">
        <v>20</v>
      </c>
      <c r="AX15" s="75" t="s">
        <v>20</v>
      </c>
      <c r="AY15" s="76">
        <v>747547.03</v>
      </c>
    </row>
    <row r="16" spans="2:51" ht="43.2" customHeight="1" x14ac:dyDescent="0.3">
      <c r="B16" s="70" t="s">
        <v>28</v>
      </c>
      <c r="C16" s="71" t="s">
        <v>20</v>
      </c>
      <c r="D16" s="72">
        <v>5055.09</v>
      </c>
      <c r="E16" s="72">
        <v>5182.13</v>
      </c>
      <c r="F16" s="75" t="s">
        <v>20</v>
      </c>
      <c r="G16" s="75" t="s">
        <v>20</v>
      </c>
      <c r="H16" s="75" t="s">
        <v>20</v>
      </c>
      <c r="I16" s="75" t="s">
        <v>20</v>
      </c>
      <c r="J16" s="72">
        <v>423.7</v>
      </c>
      <c r="K16" s="73">
        <v>434.82</v>
      </c>
      <c r="L16" s="75" t="s">
        <v>20</v>
      </c>
      <c r="M16" s="72">
        <v>216.58</v>
      </c>
      <c r="N16" s="73">
        <v>216.58</v>
      </c>
      <c r="O16" s="75" t="s">
        <v>20</v>
      </c>
      <c r="P16" s="75" t="s">
        <v>20</v>
      </c>
      <c r="Q16" s="75" t="s">
        <v>20</v>
      </c>
      <c r="R16" s="75" t="s">
        <v>20</v>
      </c>
      <c r="S16" s="72">
        <v>1925826.46</v>
      </c>
      <c r="T16" s="76">
        <v>3433.1</v>
      </c>
      <c r="U16" s="76">
        <v>3519.38</v>
      </c>
      <c r="V16" s="75" t="s">
        <v>20</v>
      </c>
      <c r="W16" s="75" t="s">
        <v>20</v>
      </c>
      <c r="X16" s="75" t="s">
        <v>20</v>
      </c>
      <c r="Y16" s="75" t="s">
        <v>20</v>
      </c>
      <c r="Z16" s="76">
        <v>287.75</v>
      </c>
      <c r="AA16" s="78">
        <v>295.3</v>
      </c>
      <c r="AB16" s="75" t="s">
        <v>20</v>
      </c>
      <c r="AC16" s="76">
        <v>147.09</v>
      </c>
      <c r="AD16" s="77">
        <v>147.09</v>
      </c>
      <c r="AE16" s="75" t="s">
        <v>20</v>
      </c>
      <c r="AF16" s="75" t="s">
        <v>20</v>
      </c>
      <c r="AG16" s="75" t="s">
        <v>20</v>
      </c>
      <c r="AH16" s="75" t="s">
        <v>20</v>
      </c>
      <c r="AI16" s="76">
        <v>1307901.72</v>
      </c>
      <c r="AJ16" s="76">
        <v>2095.91</v>
      </c>
      <c r="AK16" s="76">
        <v>2148.58</v>
      </c>
      <c r="AL16" s="75" t="s">
        <v>20</v>
      </c>
      <c r="AM16" s="75" t="s">
        <v>20</v>
      </c>
      <c r="AN16" s="75" t="s">
        <v>20</v>
      </c>
      <c r="AO16" s="75" t="s">
        <v>20</v>
      </c>
      <c r="AP16" s="76">
        <v>175.67</v>
      </c>
      <c r="AQ16" s="77">
        <v>180.28</v>
      </c>
      <c r="AR16" s="75" t="s">
        <v>20</v>
      </c>
      <c r="AS16" s="76">
        <v>89.8</v>
      </c>
      <c r="AT16" s="78">
        <v>89.8</v>
      </c>
      <c r="AU16" s="75" t="s">
        <v>20</v>
      </c>
      <c r="AV16" s="75" t="s">
        <v>20</v>
      </c>
      <c r="AW16" s="75" t="s">
        <v>20</v>
      </c>
      <c r="AX16" s="75" t="s">
        <v>20</v>
      </c>
      <c r="AY16" s="76">
        <v>798474</v>
      </c>
    </row>
    <row r="17" spans="2:51" ht="43.2" customHeight="1" x14ac:dyDescent="0.3">
      <c r="B17" s="70" t="s">
        <v>29</v>
      </c>
      <c r="C17" s="71" t="s">
        <v>20</v>
      </c>
      <c r="D17" s="72">
        <v>5550.8</v>
      </c>
      <c r="E17" s="72">
        <v>6074.32</v>
      </c>
      <c r="F17" s="75" t="s">
        <v>20</v>
      </c>
      <c r="G17" s="75" t="s">
        <v>20</v>
      </c>
      <c r="H17" s="75" t="s">
        <v>20</v>
      </c>
      <c r="I17" s="75" t="s">
        <v>20</v>
      </c>
      <c r="J17" s="72">
        <v>163.4</v>
      </c>
      <c r="K17" s="73">
        <v>606.97</v>
      </c>
      <c r="L17" s="75" t="s">
        <v>20</v>
      </c>
      <c r="M17" s="72">
        <v>324.77</v>
      </c>
      <c r="N17" s="73">
        <v>324.77</v>
      </c>
      <c r="O17" s="75" t="s">
        <v>20</v>
      </c>
      <c r="P17" s="75" t="s">
        <v>20</v>
      </c>
      <c r="Q17" s="75" t="s">
        <v>20</v>
      </c>
      <c r="R17" s="75" t="s">
        <v>20</v>
      </c>
      <c r="S17" s="72">
        <v>2022984.18</v>
      </c>
      <c r="T17" s="76">
        <v>3863.51</v>
      </c>
      <c r="U17" s="76">
        <v>4227.8900000000003</v>
      </c>
      <c r="V17" s="75" t="s">
        <v>20</v>
      </c>
      <c r="W17" s="75" t="s">
        <v>20</v>
      </c>
      <c r="X17" s="75" t="s">
        <v>20</v>
      </c>
      <c r="Y17" s="75" t="s">
        <v>20</v>
      </c>
      <c r="Z17" s="76">
        <v>113.73</v>
      </c>
      <c r="AA17" s="77">
        <v>422.47</v>
      </c>
      <c r="AB17" s="75" t="s">
        <v>20</v>
      </c>
      <c r="AC17" s="76">
        <v>226.05</v>
      </c>
      <c r="AD17" s="77">
        <v>226.05</v>
      </c>
      <c r="AE17" s="75" t="s">
        <v>20</v>
      </c>
      <c r="AF17" s="75" t="s">
        <v>20</v>
      </c>
      <c r="AG17" s="75" t="s">
        <v>20</v>
      </c>
      <c r="AH17" s="75" t="s">
        <v>20</v>
      </c>
      <c r="AI17" s="76">
        <v>1408051.69</v>
      </c>
      <c r="AJ17" s="76">
        <v>2332.0100000000002</v>
      </c>
      <c r="AK17" s="76">
        <v>2551.9499999999998</v>
      </c>
      <c r="AL17" s="75" t="s">
        <v>20</v>
      </c>
      <c r="AM17" s="75" t="s">
        <v>20</v>
      </c>
      <c r="AN17" s="75" t="s">
        <v>20</v>
      </c>
      <c r="AO17" s="75" t="s">
        <v>20</v>
      </c>
      <c r="AP17" s="76">
        <v>68.650000000000006</v>
      </c>
      <c r="AQ17" s="76">
        <v>255</v>
      </c>
      <c r="AR17" s="75" t="s">
        <v>20</v>
      </c>
      <c r="AS17" s="76">
        <v>136.44</v>
      </c>
      <c r="AT17" s="77">
        <v>136.44</v>
      </c>
      <c r="AU17" s="75" t="s">
        <v>20</v>
      </c>
      <c r="AV17" s="75" t="s">
        <v>20</v>
      </c>
      <c r="AW17" s="75" t="s">
        <v>20</v>
      </c>
      <c r="AX17" s="75" t="s">
        <v>20</v>
      </c>
      <c r="AY17" s="76">
        <v>849900</v>
      </c>
    </row>
    <row r="18" spans="2:51" ht="43.2" customHeight="1" x14ac:dyDescent="0.3">
      <c r="B18" s="70" t="s">
        <v>30</v>
      </c>
      <c r="C18" s="71" t="s">
        <v>20</v>
      </c>
      <c r="D18" s="72">
        <v>4971.51</v>
      </c>
      <c r="E18" s="72">
        <v>4982.43</v>
      </c>
      <c r="F18" s="75" t="s">
        <v>20</v>
      </c>
      <c r="G18" s="75" t="s">
        <v>20</v>
      </c>
      <c r="H18" s="75" t="s">
        <v>20</v>
      </c>
      <c r="I18" s="75" t="s">
        <v>20</v>
      </c>
      <c r="J18" s="72">
        <v>164.56</v>
      </c>
      <c r="K18" s="73">
        <v>164.56</v>
      </c>
      <c r="L18" s="75" t="s">
        <v>20</v>
      </c>
      <c r="M18" s="72">
        <v>352.71</v>
      </c>
      <c r="N18" s="73">
        <v>352.71</v>
      </c>
      <c r="O18" s="75" t="s">
        <v>20</v>
      </c>
      <c r="P18" s="75" t="s">
        <v>20</v>
      </c>
      <c r="Q18" s="75" t="s">
        <v>20</v>
      </c>
      <c r="R18" s="75" t="s">
        <v>20</v>
      </c>
      <c r="S18" s="72">
        <v>2105105.65</v>
      </c>
      <c r="T18" s="76">
        <v>3426.25</v>
      </c>
      <c r="U18" s="76">
        <v>3433.78</v>
      </c>
      <c r="V18" s="75" t="s">
        <v>20</v>
      </c>
      <c r="W18" s="75" t="s">
        <v>20</v>
      </c>
      <c r="X18" s="75" t="s">
        <v>20</v>
      </c>
      <c r="Y18" s="75" t="s">
        <v>20</v>
      </c>
      <c r="Z18" s="76">
        <v>113.41</v>
      </c>
      <c r="AA18" s="77">
        <v>113.41</v>
      </c>
      <c r="AB18" s="75" t="s">
        <v>20</v>
      </c>
      <c r="AC18" s="76">
        <v>243.08</v>
      </c>
      <c r="AD18" s="77">
        <v>243.08</v>
      </c>
      <c r="AE18" s="75" t="s">
        <v>20</v>
      </c>
      <c r="AF18" s="75" t="s">
        <v>20</v>
      </c>
      <c r="AG18" s="75" t="s">
        <v>20</v>
      </c>
      <c r="AH18" s="75" t="s">
        <v>20</v>
      </c>
      <c r="AI18" s="76">
        <v>1450791.13</v>
      </c>
      <c r="AJ18" s="76">
        <v>2117.77</v>
      </c>
      <c r="AK18" s="76">
        <v>2122.42</v>
      </c>
      <c r="AL18" s="75" t="s">
        <v>20</v>
      </c>
      <c r="AM18" s="75" t="s">
        <v>20</v>
      </c>
      <c r="AN18" s="75" t="s">
        <v>20</v>
      </c>
      <c r="AO18" s="75" t="s">
        <v>20</v>
      </c>
      <c r="AP18" s="76">
        <v>70.099999999999994</v>
      </c>
      <c r="AQ18" s="78">
        <v>70.099999999999994</v>
      </c>
      <c r="AR18" s="75" t="s">
        <v>20</v>
      </c>
      <c r="AS18" s="76">
        <v>150.25</v>
      </c>
      <c r="AT18" s="77">
        <v>150.25</v>
      </c>
      <c r="AU18" s="75" t="s">
        <v>20</v>
      </c>
      <c r="AV18" s="75" t="s">
        <v>20</v>
      </c>
      <c r="AW18" s="75" t="s">
        <v>20</v>
      </c>
      <c r="AX18" s="75" t="s">
        <v>20</v>
      </c>
      <c r="AY18" s="76">
        <v>896734</v>
      </c>
    </row>
    <row r="19" spans="2:51" ht="43.2" customHeight="1" x14ac:dyDescent="0.3">
      <c r="B19" s="70" t="s">
        <v>31</v>
      </c>
      <c r="C19" s="71" t="s">
        <v>20</v>
      </c>
      <c r="D19" s="72">
        <v>6913</v>
      </c>
      <c r="E19" s="72">
        <v>6990.23</v>
      </c>
      <c r="F19" s="75" t="s">
        <v>20</v>
      </c>
      <c r="G19" s="75" t="s">
        <v>20</v>
      </c>
      <c r="H19" s="75" t="s">
        <v>20</v>
      </c>
      <c r="I19" s="75" t="s">
        <v>20</v>
      </c>
      <c r="J19" s="72">
        <v>238.2</v>
      </c>
      <c r="K19" s="74">
        <v>238.2</v>
      </c>
      <c r="L19" s="75" t="s">
        <v>20</v>
      </c>
      <c r="M19" s="72">
        <v>348.62</v>
      </c>
      <c r="N19" s="73">
        <v>348.62</v>
      </c>
      <c r="O19" s="75" t="s">
        <v>20</v>
      </c>
      <c r="P19" s="75" t="s">
        <v>20</v>
      </c>
      <c r="Q19" s="75" t="s">
        <v>20</v>
      </c>
      <c r="R19" s="75" t="s">
        <v>20</v>
      </c>
      <c r="S19" s="72">
        <v>2177415.9900000002</v>
      </c>
      <c r="T19" s="76">
        <v>4501.26</v>
      </c>
      <c r="U19" s="76">
        <v>4551.55</v>
      </c>
      <c r="V19" s="75" t="s">
        <v>20</v>
      </c>
      <c r="W19" s="75" t="s">
        <v>20</v>
      </c>
      <c r="X19" s="75" t="s">
        <v>20</v>
      </c>
      <c r="Y19" s="75" t="s">
        <v>20</v>
      </c>
      <c r="Z19" s="76">
        <v>155.1</v>
      </c>
      <c r="AA19" s="78">
        <v>155.1</v>
      </c>
      <c r="AB19" s="75" t="s">
        <v>20</v>
      </c>
      <c r="AC19" s="76">
        <v>227</v>
      </c>
      <c r="AD19" s="76">
        <v>227</v>
      </c>
      <c r="AE19" s="75" t="s">
        <v>20</v>
      </c>
      <c r="AF19" s="75" t="s">
        <v>20</v>
      </c>
      <c r="AG19" s="75" t="s">
        <v>20</v>
      </c>
      <c r="AH19" s="75" t="s">
        <v>20</v>
      </c>
      <c r="AI19" s="76">
        <v>1417780.81</v>
      </c>
      <c r="AJ19" s="76">
        <v>2973.53</v>
      </c>
      <c r="AK19" s="76">
        <v>3006.75</v>
      </c>
      <c r="AL19" s="75" t="s">
        <v>20</v>
      </c>
      <c r="AM19" s="75" t="s">
        <v>20</v>
      </c>
      <c r="AN19" s="75" t="s">
        <v>20</v>
      </c>
      <c r="AO19" s="75" t="s">
        <v>20</v>
      </c>
      <c r="AP19" s="76">
        <v>102.46</v>
      </c>
      <c r="AQ19" s="77">
        <v>102.46</v>
      </c>
      <c r="AR19" s="75" t="s">
        <v>20</v>
      </c>
      <c r="AS19" s="76">
        <v>149.96</v>
      </c>
      <c r="AT19" s="77">
        <v>149.96</v>
      </c>
      <c r="AU19" s="75" t="s">
        <v>20</v>
      </c>
      <c r="AV19" s="75" t="s">
        <v>20</v>
      </c>
      <c r="AW19" s="75" t="s">
        <v>20</v>
      </c>
      <c r="AX19" s="75" t="s">
        <v>20</v>
      </c>
      <c r="AY19" s="76">
        <v>936586</v>
      </c>
    </row>
    <row r="20" spans="2:51" ht="43.2" customHeight="1" x14ac:dyDescent="0.3">
      <c r="B20" s="70" t="s">
        <v>32</v>
      </c>
      <c r="C20" s="71" t="s">
        <v>20</v>
      </c>
      <c r="D20" s="72">
        <v>7246.41</v>
      </c>
      <c r="E20" s="72">
        <v>7480.79</v>
      </c>
      <c r="F20" s="75" t="s">
        <v>20</v>
      </c>
      <c r="G20" s="75" t="s">
        <v>20</v>
      </c>
      <c r="H20" s="75" t="s">
        <v>20</v>
      </c>
      <c r="I20" s="75" t="s">
        <v>20</v>
      </c>
      <c r="J20" s="72">
        <v>573.64</v>
      </c>
      <c r="K20" s="73">
        <v>573.64</v>
      </c>
      <c r="L20" s="75" t="s">
        <v>20</v>
      </c>
      <c r="M20" s="72">
        <v>456.46</v>
      </c>
      <c r="N20" s="73">
        <v>456.46</v>
      </c>
      <c r="O20" s="75" t="s">
        <v>20</v>
      </c>
      <c r="P20" s="75" t="s">
        <v>20</v>
      </c>
      <c r="Q20" s="75" t="s">
        <v>20</v>
      </c>
      <c r="R20" s="75" t="s">
        <v>20</v>
      </c>
      <c r="S20" s="72">
        <v>2271467.7599999998</v>
      </c>
      <c r="T20" s="76">
        <v>4566.2</v>
      </c>
      <c r="U20" s="76">
        <v>4713.8900000000003</v>
      </c>
      <c r="V20" s="75" t="s">
        <v>20</v>
      </c>
      <c r="W20" s="75" t="s">
        <v>20</v>
      </c>
      <c r="X20" s="75" t="s">
        <v>20</v>
      </c>
      <c r="Y20" s="75" t="s">
        <v>20</v>
      </c>
      <c r="Z20" s="76">
        <v>361.47</v>
      </c>
      <c r="AA20" s="77">
        <v>361.47</v>
      </c>
      <c r="AB20" s="75" t="s">
        <v>20</v>
      </c>
      <c r="AC20" s="76">
        <v>287.63</v>
      </c>
      <c r="AD20" s="77">
        <v>287.63</v>
      </c>
      <c r="AE20" s="75" t="s">
        <v>20</v>
      </c>
      <c r="AF20" s="75" t="s">
        <v>20</v>
      </c>
      <c r="AG20" s="75" t="s">
        <v>20</v>
      </c>
      <c r="AH20" s="75" t="s">
        <v>20</v>
      </c>
      <c r="AI20" s="76">
        <v>1431326.52</v>
      </c>
      <c r="AJ20" s="76">
        <v>3170.31</v>
      </c>
      <c r="AK20" s="76">
        <v>3272.85</v>
      </c>
      <c r="AL20" s="75" t="s">
        <v>20</v>
      </c>
      <c r="AM20" s="75" t="s">
        <v>20</v>
      </c>
      <c r="AN20" s="75" t="s">
        <v>20</v>
      </c>
      <c r="AO20" s="75" t="s">
        <v>20</v>
      </c>
      <c r="AP20" s="76">
        <v>250.97</v>
      </c>
      <c r="AQ20" s="77">
        <v>250.97</v>
      </c>
      <c r="AR20" s="75" t="s">
        <v>20</v>
      </c>
      <c r="AS20" s="76">
        <v>199.7</v>
      </c>
      <c r="AT20" s="78">
        <v>199.7</v>
      </c>
      <c r="AU20" s="75" t="s">
        <v>20</v>
      </c>
      <c r="AV20" s="75" t="s">
        <v>20</v>
      </c>
      <c r="AW20" s="75" t="s">
        <v>20</v>
      </c>
      <c r="AX20" s="75" t="s">
        <v>20</v>
      </c>
      <c r="AY20" s="76">
        <v>993770</v>
      </c>
    </row>
    <row r="21" spans="2:51" ht="43.2" customHeight="1" x14ac:dyDescent="0.3">
      <c r="B21" s="70" t="s">
        <v>33</v>
      </c>
      <c r="C21" s="71" t="s">
        <v>20</v>
      </c>
      <c r="D21" s="72">
        <v>7355.39</v>
      </c>
      <c r="E21" s="72">
        <v>7577.22</v>
      </c>
      <c r="F21" s="75" t="s">
        <v>20</v>
      </c>
      <c r="G21" s="75" t="s">
        <v>20</v>
      </c>
      <c r="H21" s="75" t="s">
        <v>20</v>
      </c>
      <c r="I21" s="75" t="s">
        <v>20</v>
      </c>
      <c r="J21" s="72">
        <v>899.73</v>
      </c>
      <c r="K21" s="73">
        <v>912.81</v>
      </c>
      <c r="L21" s="75" t="s">
        <v>20</v>
      </c>
      <c r="M21" s="72">
        <v>417.03</v>
      </c>
      <c r="N21" s="73">
        <v>417.03</v>
      </c>
      <c r="O21" s="75" t="s">
        <v>20</v>
      </c>
      <c r="P21" s="75" t="s">
        <v>20</v>
      </c>
      <c r="Q21" s="75" t="s">
        <v>20</v>
      </c>
      <c r="R21" s="75" t="s">
        <v>20</v>
      </c>
      <c r="S21" s="72">
        <v>2380200.1</v>
      </c>
      <c r="T21" s="76">
        <v>4929.04</v>
      </c>
      <c r="U21" s="76">
        <v>5077.6899999999996</v>
      </c>
      <c r="V21" s="75" t="s">
        <v>20</v>
      </c>
      <c r="W21" s="75" t="s">
        <v>20</v>
      </c>
      <c r="X21" s="75" t="s">
        <v>20</v>
      </c>
      <c r="Y21" s="75" t="s">
        <v>20</v>
      </c>
      <c r="Z21" s="76">
        <v>602.92999999999995</v>
      </c>
      <c r="AA21" s="78">
        <v>611.70000000000005</v>
      </c>
      <c r="AB21" s="75" t="s">
        <v>20</v>
      </c>
      <c r="AC21" s="76">
        <v>279.45999999999998</v>
      </c>
      <c r="AD21" s="77">
        <v>279.45999999999998</v>
      </c>
      <c r="AE21" s="75" t="s">
        <v>20</v>
      </c>
      <c r="AF21" s="75" t="s">
        <v>20</v>
      </c>
      <c r="AG21" s="75" t="s">
        <v>20</v>
      </c>
      <c r="AH21" s="75" t="s">
        <v>20</v>
      </c>
      <c r="AI21" s="76">
        <v>1595033.76</v>
      </c>
      <c r="AJ21" s="76">
        <v>3285.21</v>
      </c>
      <c r="AK21" s="76">
        <v>3384.28</v>
      </c>
      <c r="AL21" s="75" t="s">
        <v>20</v>
      </c>
      <c r="AM21" s="75" t="s">
        <v>20</v>
      </c>
      <c r="AN21" s="75" t="s">
        <v>20</v>
      </c>
      <c r="AO21" s="75" t="s">
        <v>20</v>
      </c>
      <c r="AP21" s="76">
        <v>401.85</v>
      </c>
      <c r="AQ21" s="78">
        <v>407.7</v>
      </c>
      <c r="AR21" s="75" t="s">
        <v>20</v>
      </c>
      <c r="AS21" s="76">
        <v>186.26</v>
      </c>
      <c r="AT21" s="77">
        <v>186.26</v>
      </c>
      <c r="AU21" s="75" t="s">
        <v>20</v>
      </c>
      <c r="AV21" s="75" t="s">
        <v>20</v>
      </c>
      <c r="AW21" s="75" t="s">
        <v>20</v>
      </c>
      <c r="AX21" s="75" t="s">
        <v>20</v>
      </c>
      <c r="AY21" s="76">
        <v>1063090</v>
      </c>
    </row>
    <row r="22" spans="2:51" ht="43.2" customHeight="1" x14ac:dyDescent="0.3">
      <c r="B22" s="70" t="s">
        <v>34</v>
      </c>
      <c r="C22" s="71" t="s">
        <v>20</v>
      </c>
      <c r="D22" s="72">
        <v>8385.7000000000007</v>
      </c>
      <c r="E22" s="72">
        <v>8665.67</v>
      </c>
      <c r="F22" s="75" t="s">
        <v>20</v>
      </c>
      <c r="G22" s="75" t="s">
        <v>20</v>
      </c>
      <c r="H22" s="75" t="s">
        <v>20</v>
      </c>
      <c r="I22" s="75" t="s">
        <v>20</v>
      </c>
      <c r="J22" s="72">
        <v>141.94999999999999</v>
      </c>
      <c r="K22" s="73">
        <v>147.35</v>
      </c>
      <c r="L22" s="75" t="s">
        <v>20</v>
      </c>
      <c r="M22" s="72">
        <v>621.04999999999995</v>
      </c>
      <c r="N22" s="73">
        <v>621.04999999999995</v>
      </c>
      <c r="O22" s="75" t="s">
        <v>20</v>
      </c>
      <c r="P22" s="75" t="s">
        <v>20</v>
      </c>
      <c r="Q22" s="75" t="s">
        <v>20</v>
      </c>
      <c r="R22" s="75" t="s">
        <v>20</v>
      </c>
      <c r="S22" s="72">
        <v>2449980.9300000002</v>
      </c>
      <c r="T22" s="76">
        <v>6261.75</v>
      </c>
      <c r="U22" s="76">
        <v>6470.81</v>
      </c>
      <c r="V22" s="75" t="s">
        <v>20</v>
      </c>
      <c r="W22" s="75" t="s">
        <v>20</v>
      </c>
      <c r="X22" s="75" t="s">
        <v>20</v>
      </c>
      <c r="Y22" s="75" t="s">
        <v>20</v>
      </c>
      <c r="Z22" s="76">
        <v>106</v>
      </c>
      <c r="AA22" s="77">
        <v>110.03</v>
      </c>
      <c r="AB22" s="75" t="s">
        <v>20</v>
      </c>
      <c r="AC22" s="76">
        <v>463.75</v>
      </c>
      <c r="AD22" s="77">
        <v>463.75</v>
      </c>
      <c r="AE22" s="75" t="s">
        <v>20</v>
      </c>
      <c r="AF22" s="75" t="s">
        <v>20</v>
      </c>
      <c r="AG22" s="75" t="s">
        <v>20</v>
      </c>
      <c r="AH22" s="75" t="s">
        <v>20</v>
      </c>
      <c r="AI22" s="76">
        <v>1829444.81</v>
      </c>
      <c r="AJ22" s="76">
        <v>3834.7</v>
      </c>
      <c r="AK22" s="76">
        <v>3962.72</v>
      </c>
      <c r="AL22" s="75" t="s">
        <v>20</v>
      </c>
      <c r="AM22" s="75" t="s">
        <v>20</v>
      </c>
      <c r="AN22" s="75" t="s">
        <v>20</v>
      </c>
      <c r="AO22" s="75" t="s">
        <v>20</v>
      </c>
      <c r="AP22" s="76">
        <v>64.91</v>
      </c>
      <c r="AQ22" s="77">
        <v>67.38</v>
      </c>
      <c r="AR22" s="75" t="s">
        <v>20</v>
      </c>
      <c r="AS22" s="76">
        <v>284</v>
      </c>
      <c r="AT22" s="76">
        <v>284</v>
      </c>
      <c r="AU22" s="75" t="s">
        <v>20</v>
      </c>
      <c r="AV22" s="75" t="s">
        <v>20</v>
      </c>
      <c r="AW22" s="75" t="s">
        <v>20</v>
      </c>
      <c r="AX22" s="75" t="s">
        <v>20</v>
      </c>
      <c r="AY22" s="76">
        <v>1120352</v>
      </c>
    </row>
    <row r="23" spans="2:51" ht="43.2" customHeight="1" x14ac:dyDescent="0.3">
      <c r="B23" s="70" t="s">
        <v>35</v>
      </c>
      <c r="C23" s="71" t="s">
        <v>20</v>
      </c>
      <c r="D23" s="72">
        <v>9182.23</v>
      </c>
      <c r="E23" s="72">
        <v>9558.68</v>
      </c>
      <c r="F23" s="75" t="s">
        <v>20</v>
      </c>
      <c r="G23" s="75" t="s">
        <v>20</v>
      </c>
      <c r="H23" s="75" t="s">
        <v>20</v>
      </c>
      <c r="I23" s="75" t="s">
        <v>20</v>
      </c>
      <c r="J23" s="72">
        <v>943.74</v>
      </c>
      <c r="K23" s="73">
        <v>951.89</v>
      </c>
      <c r="L23" s="75" t="s">
        <v>20</v>
      </c>
      <c r="M23" s="72">
        <v>590.07000000000005</v>
      </c>
      <c r="N23" s="73">
        <v>590.07000000000005</v>
      </c>
      <c r="O23" s="75" t="s">
        <v>20</v>
      </c>
      <c r="P23" s="75" t="s">
        <v>20</v>
      </c>
      <c r="Q23" s="75" t="s">
        <v>20</v>
      </c>
      <c r="R23" s="75" t="s">
        <v>20</v>
      </c>
      <c r="S23" s="72">
        <v>2531809.92</v>
      </c>
      <c r="T23" s="76">
        <v>7904.7</v>
      </c>
      <c r="U23" s="76">
        <v>8228.7800000000007</v>
      </c>
      <c r="V23" s="75" t="s">
        <v>20</v>
      </c>
      <c r="W23" s="75" t="s">
        <v>20</v>
      </c>
      <c r="X23" s="75" t="s">
        <v>20</v>
      </c>
      <c r="Y23" s="75" t="s">
        <v>20</v>
      </c>
      <c r="Z23" s="76">
        <v>812.44</v>
      </c>
      <c r="AA23" s="77">
        <v>819.45</v>
      </c>
      <c r="AB23" s="75" t="s">
        <v>20</v>
      </c>
      <c r="AC23" s="76">
        <v>507.97</v>
      </c>
      <c r="AD23" s="77">
        <v>507.97</v>
      </c>
      <c r="AE23" s="75" t="s">
        <v>20</v>
      </c>
      <c r="AF23" s="75" t="s">
        <v>20</v>
      </c>
      <c r="AG23" s="75" t="s">
        <v>20</v>
      </c>
      <c r="AH23" s="75" t="s">
        <v>20</v>
      </c>
      <c r="AI23" s="76">
        <v>2179558.37</v>
      </c>
      <c r="AJ23" s="76">
        <v>4313.59</v>
      </c>
      <c r="AK23" s="76">
        <v>4490.45</v>
      </c>
      <c r="AL23" s="75" t="s">
        <v>20</v>
      </c>
      <c r="AM23" s="75" t="s">
        <v>20</v>
      </c>
      <c r="AN23" s="75" t="s">
        <v>20</v>
      </c>
      <c r="AO23" s="75" t="s">
        <v>20</v>
      </c>
      <c r="AP23" s="76">
        <v>443.35</v>
      </c>
      <c r="AQ23" s="77">
        <v>447.17</v>
      </c>
      <c r="AR23" s="75" t="s">
        <v>20</v>
      </c>
      <c r="AS23" s="76">
        <v>277.2</v>
      </c>
      <c r="AT23" s="78">
        <v>277.2</v>
      </c>
      <c r="AU23" s="75" t="s">
        <v>20</v>
      </c>
      <c r="AV23" s="75" t="s">
        <v>20</v>
      </c>
      <c r="AW23" s="75" t="s">
        <v>20</v>
      </c>
      <c r="AX23" s="75" t="s">
        <v>20</v>
      </c>
      <c r="AY23" s="76">
        <v>1189385</v>
      </c>
    </row>
    <row r="24" spans="2:51" ht="43.2" customHeight="1" x14ac:dyDescent="0.3">
      <c r="B24" s="70" t="s">
        <v>36</v>
      </c>
      <c r="C24" s="71" t="s">
        <v>20</v>
      </c>
      <c r="D24" s="72">
        <v>12262.28</v>
      </c>
      <c r="E24" s="72">
        <v>12713.22</v>
      </c>
      <c r="F24" s="75" t="s">
        <v>20</v>
      </c>
      <c r="G24" s="75" t="s">
        <v>20</v>
      </c>
      <c r="H24" s="75" t="s">
        <v>20</v>
      </c>
      <c r="I24" s="75" t="s">
        <v>20</v>
      </c>
      <c r="J24" s="72">
        <v>4017.98</v>
      </c>
      <c r="K24" s="73">
        <v>4029.57</v>
      </c>
      <c r="L24" s="75" t="s">
        <v>20</v>
      </c>
      <c r="M24" s="72">
        <v>486.2</v>
      </c>
      <c r="N24" s="74">
        <v>486.2</v>
      </c>
      <c r="O24" s="75" t="s">
        <v>20</v>
      </c>
      <c r="P24" s="75" t="s">
        <v>20</v>
      </c>
      <c r="Q24" s="75" t="s">
        <v>20</v>
      </c>
      <c r="R24" s="75" t="s">
        <v>20</v>
      </c>
      <c r="S24" s="72">
        <v>2594123.96</v>
      </c>
      <c r="T24" s="76">
        <v>10771.7</v>
      </c>
      <c r="U24" s="76">
        <v>11167.83</v>
      </c>
      <c r="V24" s="75" t="s">
        <v>20</v>
      </c>
      <c r="W24" s="75" t="s">
        <v>20</v>
      </c>
      <c r="X24" s="75" t="s">
        <v>20</v>
      </c>
      <c r="Y24" s="75" t="s">
        <v>20</v>
      </c>
      <c r="Z24" s="76">
        <v>3529.56</v>
      </c>
      <c r="AA24" s="77">
        <v>3539.74</v>
      </c>
      <c r="AB24" s="75" t="s">
        <v>20</v>
      </c>
      <c r="AC24" s="76">
        <v>427.1</v>
      </c>
      <c r="AD24" s="78">
        <v>427.1</v>
      </c>
      <c r="AE24" s="75" t="s">
        <v>20</v>
      </c>
      <c r="AF24" s="75" t="s">
        <v>20</v>
      </c>
      <c r="AG24" s="75" t="s">
        <v>20</v>
      </c>
      <c r="AH24" s="75" t="s">
        <v>20</v>
      </c>
      <c r="AI24" s="76">
        <v>2278787.4900000002</v>
      </c>
      <c r="AJ24" s="76">
        <v>5925.51</v>
      </c>
      <c r="AK24" s="76">
        <v>6143.42</v>
      </c>
      <c r="AL24" s="75" t="s">
        <v>20</v>
      </c>
      <c r="AM24" s="75" t="s">
        <v>20</v>
      </c>
      <c r="AN24" s="75" t="s">
        <v>20</v>
      </c>
      <c r="AO24" s="75" t="s">
        <v>20</v>
      </c>
      <c r="AP24" s="76">
        <v>1941.61</v>
      </c>
      <c r="AQ24" s="77">
        <v>1947.21</v>
      </c>
      <c r="AR24" s="75" t="s">
        <v>20</v>
      </c>
      <c r="AS24" s="76">
        <v>234.95</v>
      </c>
      <c r="AT24" s="77">
        <v>234.95</v>
      </c>
      <c r="AU24" s="75" t="s">
        <v>20</v>
      </c>
      <c r="AV24" s="75" t="s">
        <v>20</v>
      </c>
      <c r="AW24" s="75" t="s">
        <v>20</v>
      </c>
      <c r="AX24" s="75" t="s">
        <v>20</v>
      </c>
      <c r="AY24" s="76">
        <v>1253561</v>
      </c>
    </row>
    <row r="25" spans="2:51" ht="43.2" customHeight="1" x14ac:dyDescent="0.3">
      <c r="B25" s="70" t="s">
        <v>37</v>
      </c>
      <c r="C25" s="71" t="s">
        <v>20</v>
      </c>
      <c r="D25" s="72">
        <v>13592.31</v>
      </c>
      <c r="E25" s="72">
        <v>14264.49</v>
      </c>
      <c r="F25" s="75" t="s">
        <v>20</v>
      </c>
      <c r="G25" s="75" t="s">
        <v>20</v>
      </c>
      <c r="H25" s="75" t="s">
        <v>20</v>
      </c>
      <c r="I25" s="75" t="s">
        <v>20</v>
      </c>
      <c r="J25" s="72">
        <v>3821.65</v>
      </c>
      <c r="K25" s="72">
        <v>3830</v>
      </c>
      <c r="L25" s="75" t="s">
        <v>20</v>
      </c>
      <c r="M25" s="72">
        <v>520.55999999999995</v>
      </c>
      <c r="N25" s="73">
        <v>520.55999999999995</v>
      </c>
      <c r="O25" s="75" t="s">
        <v>20</v>
      </c>
      <c r="P25" s="75" t="s">
        <v>20</v>
      </c>
      <c r="Q25" s="75" t="s">
        <v>20</v>
      </c>
      <c r="R25" s="75" t="s">
        <v>20</v>
      </c>
      <c r="S25" s="72">
        <v>2643996.9900000002</v>
      </c>
      <c r="T25" s="76">
        <v>12459.02</v>
      </c>
      <c r="U25" s="76">
        <v>13075.16</v>
      </c>
      <c r="V25" s="75" t="s">
        <v>20</v>
      </c>
      <c r="W25" s="75" t="s">
        <v>20</v>
      </c>
      <c r="X25" s="75" t="s">
        <v>20</v>
      </c>
      <c r="Y25" s="75" t="s">
        <v>20</v>
      </c>
      <c r="Z25" s="76">
        <v>3503.01</v>
      </c>
      <c r="AA25" s="77">
        <v>3510.67</v>
      </c>
      <c r="AB25" s="75" t="s">
        <v>20</v>
      </c>
      <c r="AC25" s="76">
        <v>477.16</v>
      </c>
      <c r="AD25" s="77">
        <v>477.16</v>
      </c>
      <c r="AE25" s="75" t="s">
        <v>20</v>
      </c>
      <c r="AF25" s="75" t="s">
        <v>20</v>
      </c>
      <c r="AG25" s="75" t="s">
        <v>20</v>
      </c>
      <c r="AH25" s="75" t="s">
        <v>20</v>
      </c>
      <c r="AI25" s="76">
        <v>2423548.0299999998</v>
      </c>
      <c r="AJ25" s="76">
        <v>6770.23</v>
      </c>
      <c r="AK25" s="76">
        <v>7105.04</v>
      </c>
      <c r="AL25" s="75" t="s">
        <v>20</v>
      </c>
      <c r="AM25" s="75" t="s">
        <v>20</v>
      </c>
      <c r="AN25" s="75" t="s">
        <v>20</v>
      </c>
      <c r="AO25" s="75" t="s">
        <v>20</v>
      </c>
      <c r="AP25" s="76">
        <v>1903.54</v>
      </c>
      <c r="AQ25" s="78">
        <v>1907.7</v>
      </c>
      <c r="AR25" s="75" t="s">
        <v>20</v>
      </c>
      <c r="AS25" s="76">
        <v>259.29000000000002</v>
      </c>
      <c r="AT25" s="77">
        <v>259.29000000000002</v>
      </c>
      <c r="AU25" s="75" t="s">
        <v>20</v>
      </c>
      <c r="AV25" s="75" t="s">
        <v>20</v>
      </c>
      <c r="AW25" s="75" t="s">
        <v>20</v>
      </c>
      <c r="AX25" s="75" t="s">
        <v>20</v>
      </c>
      <c r="AY25" s="76">
        <v>1316956</v>
      </c>
    </row>
    <row r="26" spans="2:51" ht="43.2" customHeight="1" x14ac:dyDescent="0.3">
      <c r="B26" s="70" t="s">
        <v>38</v>
      </c>
      <c r="C26" s="71" t="s">
        <v>20</v>
      </c>
      <c r="D26" s="72">
        <v>9687.2000000000007</v>
      </c>
      <c r="E26" s="72">
        <v>11435.83</v>
      </c>
      <c r="F26" s="75" t="s">
        <v>20</v>
      </c>
      <c r="G26" s="75" t="s">
        <v>20</v>
      </c>
      <c r="H26" s="75" t="s">
        <v>20</v>
      </c>
      <c r="I26" s="75" t="s">
        <v>20</v>
      </c>
      <c r="J26" s="72">
        <v>69.05</v>
      </c>
      <c r="K26" s="73">
        <v>76.180000000000007</v>
      </c>
      <c r="L26" s="75" t="s">
        <v>20</v>
      </c>
      <c r="M26" s="72">
        <v>535.77</v>
      </c>
      <c r="N26" s="73">
        <v>535.77</v>
      </c>
      <c r="O26" s="75" t="s">
        <v>20</v>
      </c>
      <c r="P26" s="75" t="s">
        <v>20</v>
      </c>
      <c r="Q26" s="75" t="s">
        <v>20</v>
      </c>
      <c r="R26" s="75" t="s">
        <v>20</v>
      </c>
      <c r="S26" s="72">
        <v>2726415</v>
      </c>
      <c r="T26" s="76">
        <v>9848.5300000000007</v>
      </c>
      <c r="U26" s="76">
        <v>11626.28</v>
      </c>
      <c r="V26" s="75" t="s">
        <v>20</v>
      </c>
      <c r="W26" s="75" t="s">
        <v>20</v>
      </c>
      <c r="X26" s="75" t="s">
        <v>20</v>
      </c>
      <c r="Y26" s="75" t="s">
        <v>20</v>
      </c>
      <c r="Z26" s="76">
        <v>70.2</v>
      </c>
      <c r="AA26" s="77">
        <v>77.45</v>
      </c>
      <c r="AB26" s="75" t="s">
        <v>20</v>
      </c>
      <c r="AC26" s="76">
        <v>544.69000000000005</v>
      </c>
      <c r="AD26" s="77">
        <v>544.69000000000005</v>
      </c>
      <c r="AE26" s="75" t="s">
        <v>20</v>
      </c>
      <c r="AF26" s="75" t="s">
        <v>20</v>
      </c>
      <c r="AG26" s="75" t="s">
        <v>20</v>
      </c>
      <c r="AH26" s="75" t="s">
        <v>20</v>
      </c>
      <c r="AI26" s="76">
        <v>2771820.09</v>
      </c>
      <c r="AJ26" s="76">
        <v>4921.3100000000004</v>
      </c>
      <c r="AK26" s="76">
        <v>5809.65</v>
      </c>
      <c r="AL26" s="75" t="s">
        <v>20</v>
      </c>
      <c r="AM26" s="75" t="s">
        <v>20</v>
      </c>
      <c r="AN26" s="75" t="s">
        <v>20</v>
      </c>
      <c r="AO26" s="75" t="s">
        <v>20</v>
      </c>
      <c r="AP26" s="76">
        <v>35.08</v>
      </c>
      <c r="AQ26" s="78">
        <v>38.700000000000003</v>
      </c>
      <c r="AR26" s="75" t="s">
        <v>20</v>
      </c>
      <c r="AS26" s="76">
        <v>272.18</v>
      </c>
      <c r="AT26" s="77">
        <v>272.18</v>
      </c>
      <c r="AU26" s="75" t="s">
        <v>20</v>
      </c>
      <c r="AV26" s="75" t="s">
        <v>20</v>
      </c>
      <c r="AW26" s="75" t="s">
        <v>20</v>
      </c>
      <c r="AX26" s="75" t="s">
        <v>20</v>
      </c>
      <c r="AY26" s="76">
        <v>1385078.5</v>
      </c>
    </row>
    <row r="27" spans="2:51" ht="43.2" customHeight="1" x14ac:dyDescent="0.3">
      <c r="B27" s="70" t="s">
        <v>39</v>
      </c>
      <c r="C27" s="71" t="s">
        <v>20</v>
      </c>
      <c r="D27" s="72">
        <v>12111</v>
      </c>
      <c r="E27" s="72">
        <v>12613.01</v>
      </c>
      <c r="F27" s="75" t="s">
        <v>20</v>
      </c>
      <c r="G27" s="75" t="s">
        <v>20</v>
      </c>
      <c r="H27" s="75" t="s">
        <v>20</v>
      </c>
      <c r="I27" s="75" t="s">
        <v>20</v>
      </c>
      <c r="J27" s="72">
        <v>578.49</v>
      </c>
      <c r="K27" s="73">
        <v>578.49</v>
      </c>
      <c r="L27" s="75" t="s">
        <v>20</v>
      </c>
      <c r="M27" s="72">
        <v>487.58</v>
      </c>
      <c r="N27" s="73">
        <v>487.58</v>
      </c>
      <c r="O27" s="75" t="s">
        <v>20</v>
      </c>
      <c r="P27" s="75" t="s">
        <v>20</v>
      </c>
      <c r="Q27" s="75" t="s">
        <v>20</v>
      </c>
      <c r="R27" s="75" t="s">
        <v>20</v>
      </c>
      <c r="S27" s="72">
        <v>2814097.55</v>
      </c>
      <c r="T27" s="76">
        <v>11499.87</v>
      </c>
      <c r="U27" s="76">
        <v>11976.55</v>
      </c>
      <c r="V27" s="75" t="s">
        <v>20</v>
      </c>
      <c r="W27" s="75" t="s">
        <v>20</v>
      </c>
      <c r="X27" s="75" t="s">
        <v>20</v>
      </c>
      <c r="Y27" s="75" t="s">
        <v>20</v>
      </c>
      <c r="Z27" s="76">
        <v>549.29999999999995</v>
      </c>
      <c r="AA27" s="78">
        <v>549.29999999999995</v>
      </c>
      <c r="AB27" s="75" t="s">
        <v>20</v>
      </c>
      <c r="AC27" s="76">
        <v>462.98</v>
      </c>
      <c r="AD27" s="77">
        <v>462.98</v>
      </c>
      <c r="AE27" s="75" t="s">
        <v>20</v>
      </c>
      <c r="AF27" s="75" t="s">
        <v>20</v>
      </c>
      <c r="AG27" s="75" t="s">
        <v>20</v>
      </c>
      <c r="AH27" s="75" t="s">
        <v>20</v>
      </c>
      <c r="AI27" s="76">
        <v>2672096.98</v>
      </c>
      <c r="AJ27" s="76">
        <v>6355.98</v>
      </c>
      <c r="AK27" s="76">
        <v>6619.44</v>
      </c>
      <c r="AL27" s="75" t="s">
        <v>20</v>
      </c>
      <c r="AM27" s="75" t="s">
        <v>20</v>
      </c>
      <c r="AN27" s="75" t="s">
        <v>20</v>
      </c>
      <c r="AO27" s="75" t="s">
        <v>20</v>
      </c>
      <c r="AP27" s="76">
        <v>303.60000000000002</v>
      </c>
      <c r="AQ27" s="78">
        <v>303.60000000000002</v>
      </c>
      <c r="AR27" s="75" t="s">
        <v>20</v>
      </c>
      <c r="AS27" s="76">
        <v>255.89</v>
      </c>
      <c r="AT27" s="77">
        <v>255.89</v>
      </c>
      <c r="AU27" s="75" t="s">
        <v>20</v>
      </c>
      <c r="AV27" s="75" t="s">
        <v>20</v>
      </c>
      <c r="AW27" s="75" t="s">
        <v>20</v>
      </c>
      <c r="AX27" s="75" t="s">
        <v>20</v>
      </c>
      <c r="AY27" s="76">
        <v>1476868</v>
      </c>
    </row>
    <row r="28" spans="2:51" ht="43.2" customHeight="1" x14ac:dyDescent="0.3">
      <c r="B28" s="70" t="s">
        <v>40</v>
      </c>
      <c r="C28" s="71" t="s">
        <v>20</v>
      </c>
      <c r="D28" s="72">
        <v>13492.45</v>
      </c>
      <c r="E28" s="72">
        <v>13740.65</v>
      </c>
      <c r="F28" s="75" t="s">
        <v>20</v>
      </c>
      <c r="G28" s="75" t="s">
        <v>20</v>
      </c>
      <c r="H28" s="75" t="s">
        <v>20</v>
      </c>
      <c r="I28" s="75" t="s">
        <v>20</v>
      </c>
      <c r="J28" s="72">
        <v>50.93</v>
      </c>
      <c r="K28" s="73">
        <v>50.93</v>
      </c>
      <c r="L28" s="75" t="s">
        <v>20</v>
      </c>
      <c r="M28" s="72">
        <v>474.82</v>
      </c>
      <c r="N28" s="73">
        <v>474.82</v>
      </c>
      <c r="O28" s="75" t="s">
        <v>20</v>
      </c>
      <c r="P28" s="72">
        <v>13.74</v>
      </c>
      <c r="Q28" s="73">
        <v>13.74</v>
      </c>
      <c r="R28" s="75" t="s">
        <v>20</v>
      </c>
      <c r="S28" s="72">
        <v>2658348.91</v>
      </c>
      <c r="T28" s="76">
        <v>11282.61</v>
      </c>
      <c r="U28" s="76">
        <v>11490.16</v>
      </c>
      <c r="V28" s="75" t="s">
        <v>20</v>
      </c>
      <c r="W28" s="75" t="s">
        <v>20</v>
      </c>
      <c r="X28" s="75" t="s">
        <v>20</v>
      </c>
      <c r="Y28" s="75" t="s">
        <v>20</v>
      </c>
      <c r="Z28" s="76">
        <v>42.59</v>
      </c>
      <c r="AA28" s="77">
        <v>42.59</v>
      </c>
      <c r="AB28" s="75" t="s">
        <v>20</v>
      </c>
      <c r="AC28" s="76">
        <v>397.05</v>
      </c>
      <c r="AD28" s="77">
        <v>397.05</v>
      </c>
      <c r="AE28" s="75" t="s">
        <v>20</v>
      </c>
      <c r="AF28" s="76">
        <v>11.49</v>
      </c>
      <c r="AG28" s="77">
        <v>11.49</v>
      </c>
      <c r="AH28" s="75" t="s">
        <v>20</v>
      </c>
      <c r="AI28" s="76">
        <v>2222955.33</v>
      </c>
      <c r="AJ28" s="76">
        <v>7223.13</v>
      </c>
      <c r="AK28" s="76">
        <v>7356</v>
      </c>
      <c r="AL28" s="75" t="s">
        <v>20</v>
      </c>
      <c r="AM28" s="75" t="s">
        <v>20</v>
      </c>
      <c r="AN28" s="75" t="s">
        <v>20</v>
      </c>
      <c r="AO28" s="75" t="s">
        <v>20</v>
      </c>
      <c r="AP28" s="76">
        <v>27.27</v>
      </c>
      <c r="AQ28" s="77">
        <v>27.27</v>
      </c>
      <c r="AR28" s="75" t="s">
        <v>20</v>
      </c>
      <c r="AS28" s="76">
        <v>254.19</v>
      </c>
      <c r="AT28" s="77">
        <v>254.19</v>
      </c>
      <c r="AU28" s="75" t="s">
        <v>20</v>
      </c>
      <c r="AV28" s="76">
        <v>7.36</v>
      </c>
      <c r="AW28" s="77">
        <v>7.36</v>
      </c>
      <c r="AX28" s="75" t="s">
        <v>20</v>
      </c>
      <c r="AY28" s="76">
        <v>1423136</v>
      </c>
    </row>
    <row r="29" spans="2:51" ht="43.2" customHeight="1" x14ac:dyDescent="0.3">
      <c r="B29" s="70" t="s">
        <v>41</v>
      </c>
      <c r="C29" s="71" t="s">
        <v>20</v>
      </c>
      <c r="D29" s="72">
        <v>15580.58</v>
      </c>
      <c r="E29" s="72">
        <v>15995.62</v>
      </c>
      <c r="F29" s="75" t="s">
        <v>20</v>
      </c>
      <c r="G29" s="73">
        <v>23.14</v>
      </c>
      <c r="H29" s="73">
        <v>23.14</v>
      </c>
      <c r="I29" s="75" t="s">
        <v>20</v>
      </c>
      <c r="J29" s="72">
        <v>195.52</v>
      </c>
      <c r="K29" s="73">
        <v>195.52</v>
      </c>
      <c r="L29" s="75" t="s">
        <v>20</v>
      </c>
      <c r="M29" s="72">
        <v>438.4</v>
      </c>
      <c r="N29" s="74">
        <v>438.4</v>
      </c>
      <c r="O29" s="75" t="s">
        <v>20</v>
      </c>
      <c r="P29" s="72">
        <v>21.57</v>
      </c>
      <c r="Q29" s="73">
        <v>21.57</v>
      </c>
      <c r="R29" s="75" t="s">
        <v>20</v>
      </c>
      <c r="S29" s="72">
        <v>2721014.63</v>
      </c>
      <c r="T29" s="76">
        <v>13052.97</v>
      </c>
      <c r="U29" s="76">
        <v>13400.68</v>
      </c>
      <c r="V29" s="75" t="s">
        <v>20</v>
      </c>
      <c r="W29" s="77">
        <v>19.39</v>
      </c>
      <c r="X29" s="77">
        <v>19.39</v>
      </c>
      <c r="Y29" s="75" t="s">
        <v>20</v>
      </c>
      <c r="Z29" s="76">
        <v>163.80000000000001</v>
      </c>
      <c r="AA29" s="78">
        <v>163.80000000000001</v>
      </c>
      <c r="AB29" s="75" t="s">
        <v>20</v>
      </c>
      <c r="AC29" s="76">
        <v>367.28</v>
      </c>
      <c r="AD29" s="77">
        <v>367.28</v>
      </c>
      <c r="AE29" s="75" t="s">
        <v>20</v>
      </c>
      <c r="AF29" s="76">
        <v>18.07</v>
      </c>
      <c r="AG29" s="77">
        <v>18.07</v>
      </c>
      <c r="AH29" s="75" t="s">
        <v>20</v>
      </c>
      <c r="AI29" s="76">
        <v>2279589.19</v>
      </c>
      <c r="AJ29" s="76">
        <v>8451.7999999999993</v>
      </c>
      <c r="AK29" s="76">
        <v>8676.94</v>
      </c>
      <c r="AL29" s="75" t="s">
        <v>20</v>
      </c>
      <c r="AM29" s="77">
        <v>12.56</v>
      </c>
      <c r="AN29" s="77">
        <v>12.56</v>
      </c>
      <c r="AO29" s="75" t="s">
        <v>20</v>
      </c>
      <c r="AP29" s="76">
        <v>106.06</v>
      </c>
      <c r="AQ29" s="77">
        <v>106.06</v>
      </c>
      <c r="AR29" s="75" t="s">
        <v>20</v>
      </c>
      <c r="AS29" s="76">
        <v>237.81</v>
      </c>
      <c r="AT29" s="77">
        <v>237.81</v>
      </c>
      <c r="AU29" s="75" t="s">
        <v>20</v>
      </c>
      <c r="AV29" s="76">
        <v>11.7</v>
      </c>
      <c r="AW29" s="78">
        <v>11.7</v>
      </c>
      <c r="AX29" s="75" t="s">
        <v>20</v>
      </c>
      <c r="AY29" s="76">
        <v>1476034</v>
      </c>
    </row>
    <row r="30" spans="2:51" ht="43.2" customHeight="1" x14ac:dyDescent="0.3">
      <c r="B30" s="70" t="s">
        <v>42</v>
      </c>
      <c r="C30" s="71" t="s">
        <v>20</v>
      </c>
      <c r="D30" s="72">
        <v>15522.23</v>
      </c>
      <c r="E30" s="72">
        <v>15905.05</v>
      </c>
      <c r="F30" s="75" t="s">
        <v>20</v>
      </c>
      <c r="G30" s="74">
        <v>15.4</v>
      </c>
      <c r="H30" s="74">
        <v>15.4</v>
      </c>
      <c r="I30" s="75" t="s">
        <v>20</v>
      </c>
      <c r="J30" s="72">
        <v>203.79</v>
      </c>
      <c r="K30" s="73">
        <v>203.79</v>
      </c>
      <c r="L30" s="75" t="s">
        <v>20</v>
      </c>
      <c r="M30" s="72">
        <v>514.79</v>
      </c>
      <c r="N30" s="73">
        <v>514.79</v>
      </c>
      <c r="O30" s="75" t="s">
        <v>20</v>
      </c>
      <c r="P30" s="72">
        <v>35.119999999999997</v>
      </c>
      <c r="Q30" s="73">
        <v>35.119999999999997</v>
      </c>
      <c r="R30" s="75" t="s">
        <v>20</v>
      </c>
      <c r="S30" s="72">
        <v>2759578.17</v>
      </c>
      <c r="T30" s="76">
        <v>13832.36</v>
      </c>
      <c r="U30" s="76">
        <v>14173.5</v>
      </c>
      <c r="V30" s="75" t="s">
        <v>20</v>
      </c>
      <c r="W30" s="77">
        <v>13.72</v>
      </c>
      <c r="X30" s="77">
        <v>13.72</v>
      </c>
      <c r="Y30" s="75" t="s">
        <v>20</v>
      </c>
      <c r="Z30" s="76">
        <v>181.6</v>
      </c>
      <c r="AA30" s="78">
        <v>181.6</v>
      </c>
      <c r="AB30" s="75" t="s">
        <v>20</v>
      </c>
      <c r="AC30" s="76">
        <v>458.75</v>
      </c>
      <c r="AD30" s="77">
        <v>458.75</v>
      </c>
      <c r="AE30" s="75" t="s">
        <v>20</v>
      </c>
      <c r="AF30" s="76">
        <v>31.3</v>
      </c>
      <c r="AG30" s="78">
        <v>31.3</v>
      </c>
      <c r="AH30" s="75" t="s">
        <v>20</v>
      </c>
      <c r="AI30" s="76">
        <v>2459148.77</v>
      </c>
      <c r="AJ30" s="76">
        <v>8628.6299999999992</v>
      </c>
      <c r="AK30" s="76">
        <v>8841.43</v>
      </c>
      <c r="AL30" s="75" t="s">
        <v>20</v>
      </c>
      <c r="AM30" s="77">
        <v>8.56</v>
      </c>
      <c r="AN30" s="77">
        <v>8.56</v>
      </c>
      <c r="AO30" s="75" t="s">
        <v>20</v>
      </c>
      <c r="AP30" s="76">
        <v>113.28</v>
      </c>
      <c r="AQ30" s="77">
        <v>113.28</v>
      </c>
      <c r="AR30" s="75" t="s">
        <v>20</v>
      </c>
      <c r="AS30" s="76">
        <v>286.17</v>
      </c>
      <c r="AT30" s="77">
        <v>286.17</v>
      </c>
      <c r="AU30" s="75" t="s">
        <v>20</v>
      </c>
      <c r="AV30" s="76">
        <v>19.52</v>
      </c>
      <c r="AW30" s="77">
        <v>19.52</v>
      </c>
      <c r="AX30" s="75" t="s">
        <v>20</v>
      </c>
      <c r="AY30" s="76">
        <v>1534017</v>
      </c>
    </row>
    <row r="31" spans="2:51" ht="43.2" customHeight="1" x14ac:dyDescent="0.3">
      <c r="B31" s="70" t="s">
        <v>43</v>
      </c>
      <c r="C31" s="71" t="s">
        <v>20</v>
      </c>
      <c r="D31" s="72">
        <v>15530.58</v>
      </c>
      <c r="E31" s="72">
        <v>15950.41</v>
      </c>
      <c r="F31" s="75" t="s">
        <v>20</v>
      </c>
      <c r="G31" s="73">
        <v>38.85</v>
      </c>
      <c r="H31" s="73">
        <v>38.85</v>
      </c>
      <c r="I31" s="75" t="s">
        <v>20</v>
      </c>
      <c r="J31" s="72">
        <v>125.72</v>
      </c>
      <c r="K31" s="73">
        <v>125.72</v>
      </c>
      <c r="L31" s="75" t="s">
        <v>20</v>
      </c>
      <c r="M31" s="72">
        <v>590.69000000000005</v>
      </c>
      <c r="N31" s="73">
        <v>590.69000000000005</v>
      </c>
      <c r="O31" s="75" t="s">
        <v>20</v>
      </c>
      <c r="P31" s="72">
        <v>50.27</v>
      </c>
      <c r="Q31" s="73">
        <v>50.27</v>
      </c>
      <c r="R31" s="75" t="s">
        <v>20</v>
      </c>
      <c r="S31" s="72">
        <v>2763837.16</v>
      </c>
      <c r="T31" s="76">
        <v>13891.44</v>
      </c>
      <c r="U31" s="76">
        <v>14266.96</v>
      </c>
      <c r="V31" s="75" t="s">
        <v>20</v>
      </c>
      <c r="W31" s="77">
        <v>34.75</v>
      </c>
      <c r="X31" s="77">
        <v>34.75</v>
      </c>
      <c r="Y31" s="75" t="s">
        <v>20</v>
      </c>
      <c r="Z31" s="76">
        <v>112.45</v>
      </c>
      <c r="AA31" s="77">
        <v>112.45</v>
      </c>
      <c r="AB31" s="75" t="s">
        <v>20</v>
      </c>
      <c r="AC31" s="76">
        <v>528.35</v>
      </c>
      <c r="AD31" s="77">
        <v>528.35</v>
      </c>
      <c r="AE31" s="75" t="s">
        <v>20</v>
      </c>
      <c r="AF31" s="76">
        <v>44.96</v>
      </c>
      <c r="AG31" s="77">
        <v>44.96</v>
      </c>
      <c r="AH31" s="75" t="s">
        <v>20</v>
      </c>
      <c r="AI31" s="76">
        <v>2472134.71</v>
      </c>
      <c r="AJ31" s="76">
        <v>8766.89</v>
      </c>
      <c r="AK31" s="76">
        <v>9003.8799999999992</v>
      </c>
      <c r="AL31" s="75" t="s">
        <v>20</v>
      </c>
      <c r="AM31" s="77">
        <v>21.93</v>
      </c>
      <c r="AN31" s="77">
        <v>21.93</v>
      </c>
      <c r="AO31" s="75" t="s">
        <v>20</v>
      </c>
      <c r="AP31" s="76">
        <v>70.97</v>
      </c>
      <c r="AQ31" s="77">
        <v>70.97</v>
      </c>
      <c r="AR31" s="75" t="s">
        <v>20</v>
      </c>
      <c r="AS31" s="76">
        <v>333.44</v>
      </c>
      <c r="AT31" s="77">
        <v>333.44</v>
      </c>
      <c r="AU31" s="75" t="s">
        <v>20</v>
      </c>
      <c r="AV31" s="76">
        <v>28.37</v>
      </c>
      <c r="AW31" s="77">
        <v>28.37</v>
      </c>
      <c r="AX31" s="75" t="s">
        <v>20</v>
      </c>
      <c r="AY31" s="76">
        <v>1560164.22</v>
      </c>
    </row>
    <row r="32" spans="2:51" ht="43.2" customHeight="1" x14ac:dyDescent="0.3">
      <c r="B32" s="70" t="s">
        <v>44</v>
      </c>
      <c r="C32" s="71" t="s">
        <v>20</v>
      </c>
      <c r="D32" s="72">
        <v>19821.63</v>
      </c>
      <c r="E32" s="72">
        <v>20281.78</v>
      </c>
      <c r="F32" s="75" t="s">
        <v>20</v>
      </c>
      <c r="G32" s="73">
        <v>29.45</v>
      </c>
      <c r="H32" s="73">
        <v>29.45</v>
      </c>
      <c r="I32" s="75" t="s">
        <v>20</v>
      </c>
      <c r="J32" s="72">
        <v>71.73</v>
      </c>
      <c r="K32" s="73">
        <v>71.73</v>
      </c>
      <c r="L32" s="75" t="s">
        <v>20</v>
      </c>
      <c r="M32" s="72">
        <v>410.91</v>
      </c>
      <c r="N32" s="73">
        <v>410.91</v>
      </c>
      <c r="O32" s="75" t="s">
        <v>20</v>
      </c>
      <c r="P32" s="72">
        <v>56.06</v>
      </c>
      <c r="Q32" s="73">
        <v>56.06</v>
      </c>
      <c r="R32" s="75" t="s">
        <v>20</v>
      </c>
      <c r="S32" s="72">
        <v>2812893.94</v>
      </c>
      <c r="T32" s="76">
        <v>17871.349999999999</v>
      </c>
      <c r="U32" s="76">
        <v>18286.22</v>
      </c>
      <c r="V32" s="75" t="s">
        <v>20</v>
      </c>
      <c r="W32" s="77">
        <v>26.55</v>
      </c>
      <c r="X32" s="77">
        <v>26.55</v>
      </c>
      <c r="Y32" s="75" t="s">
        <v>20</v>
      </c>
      <c r="Z32" s="76">
        <v>64.67</v>
      </c>
      <c r="AA32" s="77">
        <v>64.67</v>
      </c>
      <c r="AB32" s="75" t="s">
        <v>20</v>
      </c>
      <c r="AC32" s="76">
        <v>370.48</v>
      </c>
      <c r="AD32" s="77">
        <v>370.48</v>
      </c>
      <c r="AE32" s="75" t="s">
        <v>20</v>
      </c>
      <c r="AF32" s="76">
        <v>50.54</v>
      </c>
      <c r="AG32" s="77">
        <v>50.54</v>
      </c>
      <c r="AH32" s="75" t="s">
        <v>20</v>
      </c>
      <c r="AI32" s="76">
        <v>2536128.5499999998</v>
      </c>
      <c r="AJ32" s="76">
        <v>11430.52</v>
      </c>
      <c r="AK32" s="76">
        <v>11695.87</v>
      </c>
      <c r="AL32" s="75" t="s">
        <v>20</v>
      </c>
      <c r="AM32" s="77">
        <v>16.98</v>
      </c>
      <c r="AN32" s="77">
        <v>16.98</v>
      </c>
      <c r="AO32" s="75" t="s">
        <v>20</v>
      </c>
      <c r="AP32" s="76">
        <v>41.36</v>
      </c>
      <c r="AQ32" s="77">
        <v>41.36</v>
      </c>
      <c r="AR32" s="75" t="s">
        <v>20</v>
      </c>
      <c r="AS32" s="76">
        <v>236.96</v>
      </c>
      <c r="AT32" s="77">
        <v>236.96</v>
      </c>
      <c r="AU32" s="75" t="s">
        <v>20</v>
      </c>
      <c r="AV32" s="76">
        <v>32.33</v>
      </c>
      <c r="AW32" s="77">
        <v>32.33</v>
      </c>
      <c r="AX32" s="75" t="s">
        <v>20</v>
      </c>
      <c r="AY32" s="76">
        <v>1622107.82</v>
      </c>
    </row>
    <row r="33" spans="2:52" ht="43.2" customHeight="1" x14ac:dyDescent="0.3">
      <c r="B33" s="70" t="s">
        <v>45</v>
      </c>
      <c r="C33" s="71" t="s">
        <v>20</v>
      </c>
      <c r="D33" s="72">
        <v>19971.03</v>
      </c>
      <c r="E33" s="72">
        <v>20604.580000000002</v>
      </c>
      <c r="F33" s="75" t="s">
        <v>20</v>
      </c>
      <c r="G33" s="73">
        <v>31.36</v>
      </c>
      <c r="H33" s="73">
        <v>31.36</v>
      </c>
      <c r="I33" s="75" t="s">
        <v>20</v>
      </c>
      <c r="J33" s="72">
        <v>5.52</v>
      </c>
      <c r="K33" s="73">
        <v>5.52</v>
      </c>
      <c r="L33" s="75" t="s">
        <v>20</v>
      </c>
      <c r="M33" s="72">
        <v>447.41</v>
      </c>
      <c r="N33" s="73">
        <v>447.41</v>
      </c>
      <c r="O33" s="75" t="s">
        <v>20</v>
      </c>
      <c r="P33" s="72">
        <v>230.07</v>
      </c>
      <c r="Q33" s="73">
        <v>230.07</v>
      </c>
      <c r="R33" s="75" t="s">
        <v>20</v>
      </c>
      <c r="S33" s="72">
        <v>2850147.91</v>
      </c>
      <c r="T33" s="76">
        <v>19263.21</v>
      </c>
      <c r="U33" s="76">
        <v>19874.310000000001</v>
      </c>
      <c r="V33" s="75" t="s">
        <v>20</v>
      </c>
      <c r="W33" s="77">
        <v>30.25</v>
      </c>
      <c r="X33" s="77">
        <v>30.25</v>
      </c>
      <c r="Y33" s="75" t="s">
        <v>20</v>
      </c>
      <c r="Z33" s="76">
        <v>5.32</v>
      </c>
      <c r="AA33" s="77">
        <v>5.32</v>
      </c>
      <c r="AB33" s="75" t="s">
        <v>20</v>
      </c>
      <c r="AC33" s="76">
        <v>431.55</v>
      </c>
      <c r="AD33" s="77">
        <v>431.55</v>
      </c>
      <c r="AE33" s="75" t="s">
        <v>20</v>
      </c>
      <c r="AF33" s="76">
        <v>221.92</v>
      </c>
      <c r="AG33" s="77">
        <v>221.92</v>
      </c>
      <c r="AH33" s="75" t="s">
        <v>20</v>
      </c>
      <c r="AI33" s="76">
        <v>2749132.37</v>
      </c>
      <c r="AJ33" s="76">
        <v>11700.47</v>
      </c>
      <c r="AK33" s="76">
        <v>12071.66</v>
      </c>
      <c r="AL33" s="75" t="s">
        <v>20</v>
      </c>
      <c r="AM33" s="77">
        <v>18.37</v>
      </c>
      <c r="AN33" s="77">
        <v>18.37</v>
      </c>
      <c r="AO33" s="75" t="s">
        <v>20</v>
      </c>
      <c r="AP33" s="76">
        <v>3.23</v>
      </c>
      <c r="AQ33" s="77">
        <v>3.23</v>
      </c>
      <c r="AR33" s="75" t="s">
        <v>20</v>
      </c>
      <c r="AS33" s="76">
        <v>262.12</v>
      </c>
      <c r="AT33" s="77">
        <v>262.12</v>
      </c>
      <c r="AU33" s="75" t="s">
        <v>20</v>
      </c>
      <c r="AV33" s="76">
        <v>134.79</v>
      </c>
      <c r="AW33" s="77">
        <v>134.79</v>
      </c>
      <c r="AX33" s="75" t="s">
        <v>20</v>
      </c>
      <c r="AY33" s="76">
        <v>1669823</v>
      </c>
    </row>
    <row r="34" spans="2:52" ht="43.2" customHeight="1" x14ac:dyDescent="0.3">
      <c r="B34" s="70" t="s">
        <v>46</v>
      </c>
      <c r="C34" s="71" t="s">
        <v>20</v>
      </c>
      <c r="D34" s="72">
        <v>20588.310000000001</v>
      </c>
      <c r="E34" s="72">
        <v>20734.02</v>
      </c>
      <c r="F34" s="75" t="s">
        <v>20</v>
      </c>
      <c r="G34" s="73">
        <v>120.47</v>
      </c>
      <c r="H34" s="73">
        <v>120.47</v>
      </c>
      <c r="I34" s="75" t="s">
        <v>20</v>
      </c>
      <c r="J34" s="75" t="s">
        <v>20</v>
      </c>
      <c r="K34" s="75" t="s">
        <v>20</v>
      </c>
      <c r="L34" s="75" t="s">
        <v>20</v>
      </c>
      <c r="M34" s="72">
        <v>699.94</v>
      </c>
      <c r="N34" s="73">
        <v>699.94</v>
      </c>
      <c r="O34" s="75" t="s">
        <v>20</v>
      </c>
      <c r="P34" s="72">
        <v>433.33</v>
      </c>
      <c r="Q34" s="73">
        <v>433.33</v>
      </c>
      <c r="R34" s="75" t="s">
        <v>20</v>
      </c>
      <c r="S34" s="72">
        <v>2921328.84</v>
      </c>
      <c r="T34" s="76">
        <v>18552.849999999999</v>
      </c>
      <c r="U34" s="76">
        <v>18684.150000000001</v>
      </c>
      <c r="V34" s="75" t="s">
        <v>20</v>
      </c>
      <c r="W34" s="77">
        <v>108.56</v>
      </c>
      <c r="X34" s="77">
        <v>108.56</v>
      </c>
      <c r="Y34" s="75" t="s">
        <v>20</v>
      </c>
      <c r="Z34" s="75" t="s">
        <v>20</v>
      </c>
      <c r="AA34" s="75" t="s">
        <v>20</v>
      </c>
      <c r="AB34" s="75" t="s">
        <v>20</v>
      </c>
      <c r="AC34" s="76">
        <v>630.74</v>
      </c>
      <c r="AD34" s="77">
        <v>630.74</v>
      </c>
      <c r="AE34" s="75" t="s">
        <v>20</v>
      </c>
      <c r="AF34" s="76">
        <v>390.49</v>
      </c>
      <c r="AG34" s="77">
        <v>390.49</v>
      </c>
      <c r="AH34" s="75" t="s">
        <v>20</v>
      </c>
      <c r="AI34" s="76">
        <v>2632511.84</v>
      </c>
      <c r="AJ34" s="76">
        <v>12142.84</v>
      </c>
      <c r="AK34" s="76">
        <v>12228.78</v>
      </c>
      <c r="AL34" s="75" t="s">
        <v>20</v>
      </c>
      <c r="AM34" s="77">
        <v>71.05</v>
      </c>
      <c r="AN34" s="77">
        <v>71.05</v>
      </c>
      <c r="AO34" s="75" t="s">
        <v>20</v>
      </c>
      <c r="AP34" s="75" t="s">
        <v>20</v>
      </c>
      <c r="AQ34" s="75" t="s">
        <v>20</v>
      </c>
      <c r="AR34" s="75" t="s">
        <v>20</v>
      </c>
      <c r="AS34" s="76">
        <v>412.82</v>
      </c>
      <c r="AT34" s="77">
        <v>412.82</v>
      </c>
      <c r="AU34" s="75" t="s">
        <v>20</v>
      </c>
      <c r="AV34" s="76">
        <v>255.58</v>
      </c>
      <c r="AW34" s="77">
        <v>255.58</v>
      </c>
      <c r="AX34" s="75" t="s">
        <v>20</v>
      </c>
      <c r="AY34" s="76">
        <v>1722979</v>
      </c>
    </row>
    <row r="35" spans="2:52" ht="43.2" customHeight="1" x14ac:dyDescent="0.3">
      <c r="B35" s="70" t="s">
        <v>47</v>
      </c>
      <c r="C35" s="71" t="s">
        <v>20</v>
      </c>
      <c r="D35" s="72">
        <v>22294.16</v>
      </c>
      <c r="E35" s="72">
        <v>22481.38</v>
      </c>
      <c r="F35" s="75" t="s">
        <v>20</v>
      </c>
      <c r="G35" s="73">
        <v>154.84</v>
      </c>
      <c r="H35" s="73">
        <v>154.84</v>
      </c>
      <c r="I35" s="75" t="s">
        <v>20</v>
      </c>
      <c r="J35" s="72">
        <v>3.74</v>
      </c>
      <c r="K35" s="73">
        <v>3.74</v>
      </c>
      <c r="L35" s="75" t="s">
        <v>20</v>
      </c>
      <c r="M35" s="72">
        <v>796.9</v>
      </c>
      <c r="N35" s="74">
        <v>796.9</v>
      </c>
      <c r="O35" s="75" t="s">
        <v>20</v>
      </c>
      <c r="P35" s="72">
        <v>708.89</v>
      </c>
      <c r="Q35" s="73">
        <v>708.89</v>
      </c>
      <c r="R35" s="75" t="s">
        <v>20</v>
      </c>
      <c r="S35" s="72">
        <v>3184363.71</v>
      </c>
      <c r="T35" s="76">
        <v>18052.8</v>
      </c>
      <c r="U35" s="76">
        <v>18204.400000000001</v>
      </c>
      <c r="V35" s="75" t="s">
        <v>20</v>
      </c>
      <c r="W35" s="77">
        <v>125.38</v>
      </c>
      <c r="X35" s="77">
        <v>125.38</v>
      </c>
      <c r="Y35" s="75" t="s">
        <v>20</v>
      </c>
      <c r="Z35" s="76">
        <v>3.03</v>
      </c>
      <c r="AA35" s="77">
        <v>3.03</v>
      </c>
      <c r="AB35" s="75" t="s">
        <v>20</v>
      </c>
      <c r="AC35" s="76">
        <v>645.29</v>
      </c>
      <c r="AD35" s="77">
        <v>645.29</v>
      </c>
      <c r="AE35" s="75" t="s">
        <v>20</v>
      </c>
      <c r="AF35" s="76">
        <v>574.03</v>
      </c>
      <c r="AG35" s="77">
        <v>574.03</v>
      </c>
      <c r="AH35" s="75" t="s">
        <v>20</v>
      </c>
      <c r="AI35" s="76">
        <v>2578553</v>
      </c>
      <c r="AJ35" s="76">
        <v>13377.12</v>
      </c>
      <c r="AK35" s="76">
        <v>13489.46</v>
      </c>
      <c r="AL35" s="75" t="s">
        <v>20</v>
      </c>
      <c r="AM35" s="77">
        <v>92.91</v>
      </c>
      <c r="AN35" s="77">
        <v>92.91</v>
      </c>
      <c r="AO35" s="75" t="s">
        <v>20</v>
      </c>
      <c r="AP35" s="76">
        <v>2.25</v>
      </c>
      <c r="AQ35" s="77">
        <v>2.25</v>
      </c>
      <c r="AR35" s="75" t="s">
        <v>20</v>
      </c>
      <c r="AS35" s="76">
        <v>478.16</v>
      </c>
      <c r="AT35" s="77">
        <v>478.16</v>
      </c>
      <c r="AU35" s="75" t="s">
        <v>20</v>
      </c>
      <c r="AV35" s="76">
        <v>425.36</v>
      </c>
      <c r="AW35" s="77">
        <v>425.36</v>
      </c>
      <c r="AX35" s="75" t="s">
        <v>20</v>
      </c>
      <c r="AY35" s="76">
        <v>1910707.77</v>
      </c>
    </row>
    <row r="36" spans="2:52" ht="43.2" customHeight="1" x14ac:dyDescent="0.3">
      <c r="B36" s="70" t="s">
        <v>48</v>
      </c>
      <c r="C36" s="71" t="s">
        <v>20</v>
      </c>
      <c r="D36" s="72">
        <v>23061.98</v>
      </c>
      <c r="E36" s="72">
        <v>23223.24</v>
      </c>
      <c r="F36" s="75" t="s">
        <v>20</v>
      </c>
      <c r="G36" s="73">
        <v>155.16</v>
      </c>
      <c r="H36" s="73">
        <v>155.16</v>
      </c>
      <c r="I36" s="75" t="s">
        <v>20</v>
      </c>
      <c r="J36" s="72">
        <v>4.74</v>
      </c>
      <c r="K36" s="73">
        <v>4.74</v>
      </c>
      <c r="L36" s="75" t="s">
        <v>20</v>
      </c>
      <c r="M36" s="72">
        <v>895.69</v>
      </c>
      <c r="N36" s="73">
        <v>895.69</v>
      </c>
      <c r="O36" s="75" t="s">
        <v>20</v>
      </c>
      <c r="P36" s="72">
        <v>626.89</v>
      </c>
      <c r="Q36" s="73">
        <v>626.89</v>
      </c>
      <c r="R36" s="75" t="s">
        <v>20</v>
      </c>
      <c r="S36" s="72">
        <v>3301703.19</v>
      </c>
      <c r="T36" s="76">
        <v>18093.34</v>
      </c>
      <c r="U36" s="76">
        <v>18219.86</v>
      </c>
      <c r="V36" s="75" t="s">
        <v>20</v>
      </c>
      <c r="W36" s="77">
        <v>121.73</v>
      </c>
      <c r="X36" s="77">
        <v>121.73</v>
      </c>
      <c r="Y36" s="75" t="s">
        <v>20</v>
      </c>
      <c r="Z36" s="76">
        <v>3.72</v>
      </c>
      <c r="AA36" s="77">
        <v>3.72</v>
      </c>
      <c r="AB36" s="75" t="s">
        <v>20</v>
      </c>
      <c r="AC36" s="76">
        <v>702.72</v>
      </c>
      <c r="AD36" s="77">
        <v>702.72</v>
      </c>
      <c r="AE36" s="75" t="s">
        <v>20</v>
      </c>
      <c r="AF36" s="76">
        <v>491.83</v>
      </c>
      <c r="AG36" s="77">
        <v>491.83</v>
      </c>
      <c r="AH36" s="75" t="s">
        <v>20</v>
      </c>
      <c r="AI36" s="76">
        <v>2590360.5499999998</v>
      </c>
      <c r="AJ36" s="76">
        <v>14051.29</v>
      </c>
      <c r="AK36" s="76">
        <v>14149.54</v>
      </c>
      <c r="AL36" s="75" t="s">
        <v>20</v>
      </c>
      <c r="AM36" s="77">
        <v>94.54</v>
      </c>
      <c r="AN36" s="77">
        <v>94.54</v>
      </c>
      <c r="AO36" s="75" t="s">
        <v>20</v>
      </c>
      <c r="AP36" s="76">
        <v>2.89</v>
      </c>
      <c r="AQ36" s="77">
        <v>2.89</v>
      </c>
      <c r="AR36" s="75" t="s">
        <v>20</v>
      </c>
      <c r="AS36" s="76">
        <v>545.73</v>
      </c>
      <c r="AT36" s="77">
        <v>545.73</v>
      </c>
      <c r="AU36" s="75" t="s">
        <v>20</v>
      </c>
      <c r="AV36" s="76">
        <v>381.96</v>
      </c>
      <c r="AW36" s="77">
        <v>381.96</v>
      </c>
      <c r="AX36" s="75" t="s">
        <v>20</v>
      </c>
      <c r="AY36" s="76">
        <v>2011674</v>
      </c>
    </row>
    <row r="37" spans="2:52" ht="43.2" customHeight="1" x14ac:dyDescent="0.3">
      <c r="B37" s="70" t="s">
        <v>49</v>
      </c>
      <c r="C37" s="71" t="s">
        <v>20</v>
      </c>
      <c r="D37" s="72">
        <v>23470.79</v>
      </c>
      <c r="E37" s="72">
        <v>23704.85</v>
      </c>
      <c r="F37" s="72">
        <v>23408.05</v>
      </c>
      <c r="G37" s="73">
        <v>154.46</v>
      </c>
      <c r="H37" s="73">
        <v>154.46</v>
      </c>
      <c r="I37" s="73">
        <v>154.46</v>
      </c>
      <c r="J37" s="72">
        <v>5.68</v>
      </c>
      <c r="K37" s="73">
        <v>5.68</v>
      </c>
      <c r="L37" s="72">
        <v>5.68</v>
      </c>
      <c r="M37" s="72">
        <v>1058.53</v>
      </c>
      <c r="N37" s="73">
        <v>1058.53</v>
      </c>
      <c r="O37" s="73">
        <v>1058.53</v>
      </c>
      <c r="P37" s="72">
        <v>595.05999999999995</v>
      </c>
      <c r="Q37" s="73">
        <v>595.05999999999995</v>
      </c>
      <c r="R37" s="73">
        <v>595.05999999999995</v>
      </c>
      <c r="S37" s="72">
        <v>3365954.33</v>
      </c>
      <c r="T37" s="76">
        <v>19449.18</v>
      </c>
      <c r="U37" s="76">
        <v>19643.14</v>
      </c>
      <c r="V37" s="76">
        <v>19397.189999999999</v>
      </c>
      <c r="W37" s="77">
        <v>127.99</v>
      </c>
      <c r="X37" s="77">
        <v>127.99</v>
      </c>
      <c r="Y37" s="77">
        <v>127.99</v>
      </c>
      <c r="Z37" s="76">
        <v>4.71</v>
      </c>
      <c r="AA37" s="77">
        <v>4.71</v>
      </c>
      <c r="AB37" s="76">
        <v>4.71</v>
      </c>
      <c r="AC37" s="76">
        <v>877.16</v>
      </c>
      <c r="AD37" s="77">
        <v>877.16</v>
      </c>
      <c r="AE37" s="77">
        <v>877.16</v>
      </c>
      <c r="AF37" s="76">
        <v>493.1</v>
      </c>
      <c r="AG37" s="78">
        <v>493.1</v>
      </c>
      <c r="AH37" s="78">
        <v>493.1</v>
      </c>
      <c r="AI37" s="76">
        <v>2789214.35</v>
      </c>
      <c r="AJ37" s="76">
        <v>14581.05</v>
      </c>
      <c r="AK37" s="76">
        <v>14726.46</v>
      </c>
      <c r="AL37" s="76">
        <v>14542.07</v>
      </c>
      <c r="AM37" s="77">
        <v>95.95</v>
      </c>
      <c r="AN37" s="77">
        <v>95.95</v>
      </c>
      <c r="AO37" s="77">
        <v>95.95</v>
      </c>
      <c r="AP37" s="76">
        <v>3.53</v>
      </c>
      <c r="AQ37" s="77">
        <v>3.53</v>
      </c>
      <c r="AR37" s="76">
        <v>3.53</v>
      </c>
      <c r="AS37" s="76">
        <v>657.61</v>
      </c>
      <c r="AT37" s="77">
        <v>657.61</v>
      </c>
      <c r="AU37" s="77">
        <v>657.61</v>
      </c>
      <c r="AV37" s="76">
        <v>369.68</v>
      </c>
      <c r="AW37" s="77">
        <v>369.68</v>
      </c>
      <c r="AX37" s="77">
        <v>369.68</v>
      </c>
      <c r="AY37" s="76">
        <v>2091074</v>
      </c>
    </row>
    <row r="38" spans="2:52" ht="43.2" customHeight="1" x14ac:dyDescent="0.3">
      <c r="B38" s="70" t="s">
        <v>50</v>
      </c>
      <c r="C38" s="71" t="s">
        <v>20</v>
      </c>
      <c r="D38" s="72">
        <v>23814.04</v>
      </c>
      <c r="E38" s="72">
        <v>24141.26</v>
      </c>
      <c r="F38" s="72">
        <v>23841.48</v>
      </c>
      <c r="G38" s="73">
        <v>165.87</v>
      </c>
      <c r="H38" s="73">
        <v>165.87</v>
      </c>
      <c r="I38" s="72">
        <v>161</v>
      </c>
      <c r="J38" s="75" t="s">
        <v>20</v>
      </c>
      <c r="K38" s="75" t="s">
        <v>20</v>
      </c>
      <c r="L38" s="75" t="s">
        <v>20</v>
      </c>
      <c r="M38" s="72">
        <v>1197.73</v>
      </c>
      <c r="N38" s="73">
        <v>1197.73</v>
      </c>
      <c r="O38" s="73">
        <v>1193.9100000000001</v>
      </c>
      <c r="P38" s="72">
        <v>749.99</v>
      </c>
      <c r="Q38" s="73">
        <v>749.99</v>
      </c>
      <c r="R38" s="73">
        <v>749.99</v>
      </c>
      <c r="S38" s="72">
        <v>3389964.8</v>
      </c>
      <c r="T38" s="76">
        <v>19344.599999999999</v>
      </c>
      <c r="U38" s="76">
        <v>19610.41</v>
      </c>
      <c r="V38" s="76">
        <v>19366.89</v>
      </c>
      <c r="W38" s="77">
        <v>134.74</v>
      </c>
      <c r="X38" s="77">
        <v>134.74</v>
      </c>
      <c r="Y38" s="77">
        <v>130.78</v>
      </c>
      <c r="Z38" s="75" t="s">
        <v>20</v>
      </c>
      <c r="AA38" s="75" t="s">
        <v>20</v>
      </c>
      <c r="AB38" s="75" t="s">
        <v>20</v>
      </c>
      <c r="AC38" s="76">
        <v>972.94</v>
      </c>
      <c r="AD38" s="77">
        <v>972.94</v>
      </c>
      <c r="AE38" s="77">
        <v>969.84</v>
      </c>
      <c r="AF38" s="76">
        <v>609.23</v>
      </c>
      <c r="AG38" s="77">
        <v>609.23</v>
      </c>
      <c r="AH38" s="77">
        <v>609.23</v>
      </c>
      <c r="AI38" s="76">
        <v>2753733.7</v>
      </c>
      <c r="AJ38" s="76">
        <v>15158.43</v>
      </c>
      <c r="AK38" s="76">
        <v>15366.72</v>
      </c>
      <c r="AL38" s="76">
        <v>15175.9</v>
      </c>
      <c r="AM38" s="77">
        <v>105.58</v>
      </c>
      <c r="AN38" s="77">
        <v>105.58</v>
      </c>
      <c r="AO38" s="77">
        <v>102.48</v>
      </c>
      <c r="AP38" s="75" t="s">
        <v>20</v>
      </c>
      <c r="AQ38" s="75" t="s">
        <v>20</v>
      </c>
      <c r="AR38" s="75" t="s">
        <v>20</v>
      </c>
      <c r="AS38" s="76">
        <v>762.4</v>
      </c>
      <c r="AT38" s="78">
        <v>762.4</v>
      </c>
      <c r="AU38" s="77">
        <v>759.97</v>
      </c>
      <c r="AV38" s="76">
        <v>477.39</v>
      </c>
      <c r="AW38" s="77">
        <v>477.39</v>
      </c>
      <c r="AX38" s="77">
        <v>477.39</v>
      </c>
      <c r="AY38" s="76">
        <v>2157825.73</v>
      </c>
    </row>
    <row r="39" spans="2:52" ht="43.2" customHeight="1" x14ac:dyDescent="0.3">
      <c r="B39" s="70" t="s">
        <v>51</v>
      </c>
      <c r="C39" s="71" t="s">
        <v>20</v>
      </c>
      <c r="D39" s="72">
        <v>22494.57</v>
      </c>
      <c r="E39" s="72">
        <v>22735.3</v>
      </c>
      <c r="F39" s="72">
        <v>21693.98</v>
      </c>
      <c r="G39" s="73">
        <v>117.29</v>
      </c>
      <c r="H39" s="73">
        <v>117.29</v>
      </c>
      <c r="I39" s="73">
        <v>117.23</v>
      </c>
      <c r="J39" s="72">
        <v>291.27999999999997</v>
      </c>
      <c r="K39" s="73">
        <v>291.27999999999997</v>
      </c>
      <c r="L39" s="72">
        <v>291.27999999999997</v>
      </c>
      <c r="M39" s="72">
        <v>1173.72</v>
      </c>
      <c r="N39" s="73">
        <v>1173.72</v>
      </c>
      <c r="O39" s="73">
        <v>1170.43</v>
      </c>
      <c r="P39" s="72">
        <v>940.75</v>
      </c>
      <c r="Q39" s="73">
        <v>940.75</v>
      </c>
      <c r="R39" s="73">
        <v>940.75</v>
      </c>
      <c r="S39" s="72">
        <v>3107604.49</v>
      </c>
      <c r="T39" s="76">
        <v>19253.43</v>
      </c>
      <c r="U39" s="76">
        <v>19459.47</v>
      </c>
      <c r="V39" s="76">
        <v>18568.189999999999</v>
      </c>
      <c r="W39" s="77">
        <v>100.39</v>
      </c>
      <c r="X39" s="77">
        <v>100.39</v>
      </c>
      <c r="Y39" s="77">
        <v>100.34</v>
      </c>
      <c r="Z39" s="76">
        <v>249.31</v>
      </c>
      <c r="AA39" s="77">
        <v>249.31</v>
      </c>
      <c r="AB39" s="76">
        <v>249.31</v>
      </c>
      <c r="AC39" s="76">
        <v>1004.6</v>
      </c>
      <c r="AD39" s="78">
        <v>1004.6</v>
      </c>
      <c r="AE39" s="77">
        <v>1001.79</v>
      </c>
      <c r="AF39" s="76">
        <v>805.2</v>
      </c>
      <c r="AG39" s="78">
        <v>805.2</v>
      </c>
      <c r="AH39" s="78">
        <v>805.2</v>
      </c>
      <c r="AI39" s="76">
        <v>2659843.5299999998</v>
      </c>
      <c r="AJ39" s="76">
        <v>15011.9</v>
      </c>
      <c r="AK39" s="76">
        <v>15172.55</v>
      </c>
      <c r="AL39" s="76">
        <v>14477.62</v>
      </c>
      <c r="AM39" s="77">
        <v>78.27</v>
      </c>
      <c r="AN39" s="77">
        <v>78.27</v>
      </c>
      <c r="AO39" s="77">
        <v>78.239999999999995</v>
      </c>
      <c r="AP39" s="76">
        <v>194.39</v>
      </c>
      <c r="AQ39" s="77">
        <v>194.39</v>
      </c>
      <c r="AR39" s="76">
        <v>194.39</v>
      </c>
      <c r="AS39" s="76">
        <v>783.29</v>
      </c>
      <c r="AT39" s="77">
        <v>783.29</v>
      </c>
      <c r="AU39" s="78">
        <v>781.1</v>
      </c>
      <c r="AV39" s="76">
        <v>627.80999999999995</v>
      </c>
      <c r="AW39" s="77">
        <v>627.80999999999995</v>
      </c>
      <c r="AX39" s="77">
        <v>627.80999999999995</v>
      </c>
      <c r="AY39" s="76">
        <v>2073880</v>
      </c>
    </row>
    <row r="40" spans="2:52" ht="43.2" customHeight="1" x14ac:dyDescent="0.3">
      <c r="B40" s="70" t="s">
        <v>52</v>
      </c>
      <c r="C40" s="71" t="s">
        <v>20</v>
      </c>
      <c r="D40" s="72">
        <v>17607.25</v>
      </c>
      <c r="E40" s="72">
        <v>17836.75</v>
      </c>
      <c r="F40" s="72">
        <v>16995.27</v>
      </c>
      <c r="G40" s="73">
        <v>137.85</v>
      </c>
      <c r="H40" s="73">
        <v>137.85</v>
      </c>
      <c r="I40" s="73">
        <v>137.43</v>
      </c>
      <c r="J40" s="75" t="s">
        <v>20</v>
      </c>
      <c r="K40" s="75" t="s">
        <v>20</v>
      </c>
      <c r="L40" s="75" t="s">
        <v>20</v>
      </c>
      <c r="M40" s="72">
        <v>1095.57</v>
      </c>
      <c r="N40" s="73">
        <v>1095.57</v>
      </c>
      <c r="O40" s="73">
        <v>1093.51</v>
      </c>
      <c r="P40" s="72">
        <v>1565.58</v>
      </c>
      <c r="Q40" s="73">
        <v>1565.58</v>
      </c>
      <c r="R40" s="73">
        <v>1565.58</v>
      </c>
      <c r="S40" s="72">
        <v>3372632.46</v>
      </c>
      <c r="T40" s="76">
        <v>16277.78</v>
      </c>
      <c r="U40" s="76">
        <v>16489.95</v>
      </c>
      <c r="V40" s="76">
        <v>15712.01</v>
      </c>
      <c r="W40" s="77">
        <v>127.44</v>
      </c>
      <c r="X40" s="77">
        <v>127.44</v>
      </c>
      <c r="Y40" s="77">
        <v>127.05</v>
      </c>
      <c r="Z40" s="75" t="s">
        <v>20</v>
      </c>
      <c r="AA40" s="75" t="s">
        <v>20</v>
      </c>
      <c r="AB40" s="75" t="s">
        <v>20</v>
      </c>
      <c r="AC40" s="76">
        <v>1012.85</v>
      </c>
      <c r="AD40" s="77">
        <v>1012.85</v>
      </c>
      <c r="AE40" s="77">
        <v>1010.94</v>
      </c>
      <c r="AF40" s="76">
        <v>1447.37</v>
      </c>
      <c r="AG40" s="77">
        <v>1447.37</v>
      </c>
      <c r="AH40" s="77">
        <v>1447.37</v>
      </c>
      <c r="AI40" s="76">
        <v>3117975.24</v>
      </c>
      <c r="AJ40" s="76">
        <v>11833.95</v>
      </c>
      <c r="AK40" s="76">
        <v>11988.19</v>
      </c>
      <c r="AL40" s="76">
        <v>11422.63</v>
      </c>
      <c r="AM40" s="77">
        <v>92.65</v>
      </c>
      <c r="AN40" s="77">
        <v>92.65</v>
      </c>
      <c r="AO40" s="77">
        <v>92.37</v>
      </c>
      <c r="AP40" s="75" t="s">
        <v>20</v>
      </c>
      <c r="AQ40" s="75" t="s">
        <v>20</v>
      </c>
      <c r="AR40" s="75" t="s">
        <v>20</v>
      </c>
      <c r="AS40" s="76">
        <v>736.34</v>
      </c>
      <c r="AT40" s="77">
        <v>736.34</v>
      </c>
      <c r="AU40" s="77">
        <v>734.95</v>
      </c>
      <c r="AV40" s="76">
        <v>1052.24</v>
      </c>
      <c r="AW40" s="77">
        <v>1052.24</v>
      </c>
      <c r="AX40" s="77">
        <v>1052.24</v>
      </c>
      <c r="AY40" s="76">
        <v>2266768</v>
      </c>
    </row>
    <row r="41" spans="2:52" ht="43.2" customHeight="1" x14ac:dyDescent="0.3">
      <c r="B41" s="70" t="s">
        <v>53</v>
      </c>
      <c r="C41" s="71" t="s">
        <v>20</v>
      </c>
      <c r="D41" s="72">
        <v>18000.939999999999</v>
      </c>
      <c r="E41" s="72">
        <v>18167.87</v>
      </c>
      <c r="F41" s="72">
        <v>18001.5</v>
      </c>
      <c r="G41" s="73">
        <v>115.72</v>
      </c>
      <c r="H41" s="73">
        <v>115.72</v>
      </c>
      <c r="I41" s="73">
        <v>115.28</v>
      </c>
      <c r="J41" s="75" t="s">
        <v>20</v>
      </c>
      <c r="K41" s="75" t="s">
        <v>20</v>
      </c>
      <c r="L41" s="75" t="s">
        <v>20</v>
      </c>
      <c r="M41" s="72">
        <v>955.06</v>
      </c>
      <c r="N41" s="73">
        <v>955.06</v>
      </c>
      <c r="O41" s="73">
        <v>954.85</v>
      </c>
      <c r="P41" s="72">
        <v>5195.78</v>
      </c>
      <c r="Q41" s="73">
        <v>5195.78</v>
      </c>
      <c r="R41" s="73">
        <v>5195.78</v>
      </c>
      <c r="S41" s="72">
        <v>3527611.45</v>
      </c>
      <c r="T41" s="76">
        <v>15761.32</v>
      </c>
      <c r="U41" s="76">
        <v>15907.48</v>
      </c>
      <c r="V41" s="76">
        <v>15761.81</v>
      </c>
      <c r="W41" s="77">
        <v>101.32</v>
      </c>
      <c r="X41" s="77">
        <v>101.32</v>
      </c>
      <c r="Y41" s="77">
        <v>100.94</v>
      </c>
      <c r="Z41" s="75" t="s">
        <v>20</v>
      </c>
      <c r="AA41" s="75" t="s">
        <v>20</v>
      </c>
      <c r="AB41" s="75" t="s">
        <v>20</v>
      </c>
      <c r="AC41" s="76">
        <v>836.23</v>
      </c>
      <c r="AD41" s="77">
        <v>836.23</v>
      </c>
      <c r="AE41" s="77">
        <v>836.05</v>
      </c>
      <c r="AF41" s="76">
        <v>4549.34</v>
      </c>
      <c r="AG41" s="77">
        <v>4549.34</v>
      </c>
      <c r="AH41" s="77">
        <v>4549.34</v>
      </c>
      <c r="AI41" s="76">
        <v>3088716.72</v>
      </c>
      <c r="AJ41" s="76">
        <v>12785.58</v>
      </c>
      <c r="AK41" s="76">
        <v>12904.15</v>
      </c>
      <c r="AL41" s="76">
        <v>12785.98</v>
      </c>
      <c r="AM41" s="77">
        <v>82.19</v>
      </c>
      <c r="AN41" s="77">
        <v>82.19</v>
      </c>
      <c r="AO41" s="77">
        <v>81.88</v>
      </c>
      <c r="AP41" s="75" t="s">
        <v>20</v>
      </c>
      <c r="AQ41" s="75" t="s">
        <v>20</v>
      </c>
      <c r="AR41" s="75" t="s">
        <v>20</v>
      </c>
      <c r="AS41" s="76">
        <v>678.35</v>
      </c>
      <c r="AT41" s="77">
        <v>678.35</v>
      </c>
      <c r="AU41" s="78">
        <v>678.2</v>
      </c>
      <c r="AV41" s="76">
        <v>3690.42</v>
      </c>
      <c r="AW41" s="77">
        <v>3690.42</v>
      </c>
      <c r="AX41" s="77">
        <v>3690.42</v>
      </c>
      <c r="AY41" s="76">
        <v>2505567</v>
      </c>
    </row>
    <row r="42" spans="2:52" ht="43.2" customHeight="1" x14ac:dyDescent="0.3">
      <c r="B42" s="70" t="s">
        <v>54</v>
      </c>
      <c r="C42" s="71" t="s">
        <v>20</v>
      </c>
      <c r="D42" s="72">
        <v>19827.240000000002</v>
      </c>
      <c r="E42" s="72">
        <v>20085.68</v>
      </c>
      <c r="F42" s="72">
        <v>20314.009999999998</v>
      </c>
      <c r="G42" s="73">
        <v>142.53</v>
      </c>
      <c r="H42" s="73">
        <v>142.53</v>
      </c>
      <c r="I42" s="73">
        <v>142.36000000000001</v>
      </c>
      <c r="J42" s="75" t="s">
        <v>20</v>
      </c>
      <c r="K42" s="75" t="s">
        <v>20</v>
      </c>
      <c r="L42" s="75" t="s">
        <v>20</v>
      </c>
      <c r="M42" s="72">
        <v>933.92</v>
      </c>
      <c r="N42" s="73">
        <v>933.92</v>
      </c>
      <c r="O42" s="73">
        <v>933.56</v>
      </c>
      <c r="P42" s="72">
        <v>5657.13</v>
      </c>
      <c r="Q42" s="73">
        <v>5657.13</v>
      </c>
      <c r="R42" s="73">
        <v>5657.13</v>
      </c>
      <c r="S42" s="72">
        <v>3511430.5</v>
      </c>
      <c r="T42" s="76">
        <v>18615.650000000001</v>
      </c>
      <c r="U42" s="76">
        <v>18858.3</v>
      </c>
      <c r="V42" s="76">
        <v>19072.68</v>
      </c>
      <c r="W42" s="77">
        <v>133.82</v>
      </c>
      <c r="X42" s="77">
        <v>133.82</v>
      </c>
      <c r="Y42" s="77">
        <v>133.66</v>
      </c>
      <c r="Z42" s="75" t="s">
        <v>20</v>
      </c>
      <c r="AA42" s="75" t="s">
        <v>20</v>
      </c>
      <c r="AB42" s="75" t="s">
        <v>20</v>
      </c>
      <c r="AC42" s="76">
        <v>876.85</v>
      </c>
      <c r="AD42" s="77">
        <v>876.85</v>
      </c>
      <c r="AE42" s="77">
        <v>876.51</v>
      </c>
      <c r="AF42" s="76">
        <v>5311.44</v>
      </c>
      <c r="AG42" s="77">
        <v>5311.44</v>
      </c>
      <c r="AH42" s="77">
        <v>5311.44</v>
      </c>
      <c r="AI42" s="76">
        <v>3296856.43</v>
      </c>
      <c r="AJ42" s="76">
        <v>14976.29</v>
      </c>
      <c r="AK42" s="76">
        <v>15171.5</v>
      </c>
      <c r="AL42" s="76">
        <v>15343.97</v>
      </c>
      <c r="AM42" s="77">
        <v>107.66</v>
      </c>
      <c r="AN42" s="77">
        <v>107.66</v>
      </c>
      <c r="AO42" s="77">
        <v>107.53</v>
      </c>
      <c r="AP42" s="75" t="s">
        <v>20</v>
      </c>
      <c r="AQ42" s="75" t="s">
        <v>20</v>
      </c>
      <c r="AR42" s="75" t="s">
        <v>20</v>
      </c>
      <c r="AS42" s="76">
        <v>705.43</v>
      </c>
      <c r="AT42" s="77">
        <v>705.43</v>
      </c>
      <c r="AU42" s="77">
        <v>705.15</v>
      </c>
      <c r="AV42" s="76">
        <v>4273.05</v>
      </c>
      <c r="AW42" s="77">
        <v>4273.05</v>
      </c>
      <c r="AX42" s="77">
        <v>4273.05</v>
      </c>
      <c r="AY42" s="76">
        <v>2652321</v>
      </c>
    </row>
    <row r="43" spans="2:52" ht="43.2" customHeight="1" x14ac:dyDescent="0.3">
      <c r="B43" s="70" t="s">
        <v>55</v>
      </c>
      <c r="C43" s="71" t="s">
        <v>20</v>
      </c>
      <c r="D43" s="72">
        <v>16269.51</v>
      </c>
      <c r="E43" s="72">
        <v>16592.77</v>
      </c>
      <c r="F43" s="72">
        <v>17991.79</v>
      </c>
      <c r="G43" s="74">
        <v>119.3</v>
      </c>
      <c r="H43" s="74">
        <v>119.3</v>
      </c>
      <c r="I43" s="73">
        <v>118.31</v>
      </c>
      <c r="J43" s="72">
        <v>31.28</v>
      </c>
      <c r="K43" s="73">
        <v>31.28</v>
      </c>
      <c r="L43" s="72">
        <v>31.28</v>
      </c>
      <c r="M43" s="72">
        <v>911.02</v>
      </c>
      <c r="N43" s="73">
        <v>911.02</v>
      </c>
      <c r="O43" s="73">
        <v>910.53</v>
      </c>
      <c r="P43" s="72">
        <v>3612.25</v>
      </c>
      <c r="Q43" s="73">
        <v>3612.25</v>
      </c>
      <c r="R43" s="73">
        <v>3612.25</v>
      </c>
      <c r="S43" s="72">
        <v>3610397.34</v>
      </c>
      <c r="T43" s="76">
        <v>16269.51</v>
      </c>
      <c r="U43" s="76">
        <v>16592.77</v>
      </c>
      <c r="V43" s="76">
        <v>17991.79</v>
      </c>
      <c r="W43" s="78">
        <v>119.3</v>
      </c>
      <c r="X43" s="78">
        <v>119.3</v>
      </c>
      <c r="Y43" s="77">
        <v>118.31</v>
      </c>
      <c r="Z43" s="76">
        <v>31.28</v>
      </c>
      <c r="AA43" s="77">
        <v>31.28</v>
      </c>
      <c r="AB43" s="76">
        <v>31.28</v>
      </c>
      <c r="AC43" s="76">
        <v>911.02</v>
      </c>
      <c r="AD43" s="77">
        <v>911.02</v>
      </c>
      <c r="AE43" s="77">
        <v>910.53</v>
      </c>
      <c r="AF43" s="76">
        <v>3612.25</v>
      </c>
      <c r="AG43" s="77">
        <v>3612.25</v>
      </c>
      <c r="AH43" s="77">
        <v>3612.25</v>
      </c>
      <c r="AI43" s="76">
        <v>3610397.34</v>
      </c>
      <c r="AJ43" s="76">
        <v>12734.15</v>
      </c>
      <c r="AK43" s="76">
        <v>12987.16</v>
      </c>
      <c r="AL43" s="76">
        <v>14082.17</v>
      </c>
      <c r="AM43" s="77">
        <v>93.38</v>
      </c>
      <c r="AN43" s="77">
        <v>93.38</v>
      </c>
      <c r="AO43" s="78">
        <v>92.6</v>
      </c>
      <c r="AP43" s="76">
        <v>24.48</v>
      </c>
      <c r="AQ43" s="77">
        <v>24.48</v>
      </c>
      <c r="AR43" s="76">
        <v>24.48</v>
      </c>
      <c r="AS43" s="76">
        <v>713.06</v>
      </c>
      <c r="AT43" s="77">
        <v>713.06</v>
      </c>
      <c r="AU43" s="77">
        <v>712.67</v>
      </c>
      <c r="AV43" s="76">
        <v>2827.31</v>
      </c>
      <c r="AW43" s="77">
        <v>2827.31</v>
      </c>
      <c r="AX43" s="77">
        <v>2827.31</v>
      </c>
      <c r="AY43" s="76">
        <v>2825858</v>
      </c>
    </row>
    <row r="44" spans="2:52" ht="43.2" customHeight="1" x14ac:dyDescent="0.3">
      <c r="B44" s="70" t="s">
        <v>56</v>
      </c>
      <c r="C44" s="71" t="s">
        <v>20</v>
      </c>
      <c r="D44" s="72">
        <v>15287.91</v>
      </c>
      <c r="E44" s="72">
        <v>15567.19</v>
      </c>
      <c r="F44" s="72">
        <v>16045.18</v>
      </c>
      <c r="G44" s="75" t="s">
        <v>20</v>
      </c>
      <c r="H44" s="75" t="s">
        <v>20</v>
      </c>
      <c r="I44" s="75" t="s">
        <v>20</v>
      </c>
      <c r="J44" s="72">
        <v>165.38</v>
      </c>
      <c r="K44" s="75" t="s">
        <v>20</v>
      </c>
      <c r="L44" s="72">
        <v>165.38</v>
      </c>
      <c r="M44" s="72">
        <v>960.59</v>
      </c>
      <c r="N44" s="75" t="s">
        <v>20</v>
      </c>
      <c r="O44" s="75" t="s">
        <v>20</v>
      </c>
      <c r="P44" s="72">
        <v>2947.41</v>
      </c>
      <c r="Q44" s="75" t="s">
        <v>20</v>
      </c>
      <c r="R44" s="75" t="s">
        <v>20</v>
      </c>
      <c r="S44" s="72">
        <v>3718294.78</v>
      </c>
      <c r="T44" s="76">
        <v>16365.1</v>
      </c>
      <c r="U44" s="76">
        <v>16664.05</v>
      </c>
      <c r="V44" s="76">
        <v>17175.72</v>
      </c>
      <c r="W44" s="75" t="s">
        <v>20</v>
      </c>
      <c r="X44" s="75" t="s">
        <v>20</v>
      </c>
      <c r="Y44" s="75" t="s">
        <v>20</v>
      </c>
      <c r="Z44" s="76">
        <v>177.03</v>
      </c>
      <c r="AA44" s="75" t="s">
        <v>20</v>
      </c>
      <c r="AB44" s="76">
        <v>177.03</v>
      </c>
      <c r="AC44" s="76">
        <v>1028.27</v>
      </c>
      <c r="AD44" s="75" t="s">
        <v>20</v>
      </c>
      <c r="AE44" s="75" t="s">
        <v>20</v>
      </c>
      <c r="AF44" s="76">
        <v>3155.08</v>
      </c>
      <c r="AG44" s="75" t="s">
        <v>20</v>
      </c>
      <c r="AH44" s="75" t="s">
        <v>20</v>
      </c>
      <c r="AI44" s="76">
        <v>3980285.9</v>
      </c>
      <c r="AJ44" s="76">
        <v>12421.11</v>
      </c>
      <c r="AK44" s="76">
        <v>12648.01</v>
      </c>
      <c r="AL44" s="76">
        <v>13036.37</v>
      </c>
      <c r="AM44" s="75" t="s">
        <v>20</v>
      </c>
      <c r="AN44" s="75" t="s">
        <v>20</v>
      </c>
      <c r="AO44" s="75" t="s">
        <v>20</v>
      </c>
      <c r="AP44" s="76">
        <v>134.37</v>
      </c>
      <c r="AQ44" s="75" t="s">
        <v>20</v>
      </c>
      <c r="AR44" s="76">
        <v>134.37</v>
      </c>
      <c r="AS44" s="76">
        <v>780.46</v>
      </c>
      <c r="AT44" s="75" t="s">
        <v>20</v>
      </c>
      <c r="AU44" s="75" t="s">
        <v>20</v>
      </c>
      <c r="AV44" s="76">
        <v>2394.71</v>
      </c>
      <c r="AW44" s="75" t="s">
        <v>20</v>
      </c>
      <c r="AX44" s="75" t="s">
        <v>20</v>
      </c>
      <c r="AY44" s="76">
        <v>3021037</v>
      </c>
    </row>
    <row r="46" spans="2:52" x14ac:dyDescent="0.3">
      <c r="B46" s="79" t="s">
        <v>57</v>
      </c>
      <c r="AZ46" s="80" t="s">
        <v>0</v>
      </c>
    </row>
  </sheetData>
  <mergeCells count="24">
    <mergeCell ref="B7:C7"/>
    <mergeCell ref="T6:V6"/>
    <mergeCell ref="W6:Y6"/>
    <mergeCell ref="Z6:AB6"/>
    <mergeCell ref="AC6:AE6"/>
    <mergeCell ref="B6:C6"/>
    <mergeCell ref="D6:F6"/>
    <mergeCell ref="G6:I6"/>
    <mergeCell ref="J6:L6"/>
    <mergeCell ref="M6:O6"/>
    <mergeCell ref="P6:R6"/>
    <mergeCell ref="B4:C4"/>
    <mergeCell ref="D4:AI4"/>
    <mergeCell ref="AJ4:AY4"/>
    <mergeCell ref="B5:C5"/>
    <mergeCell ref="D5:S5"/>
    <mergeCell ref="T5:AI5"/>
    <mergeCell ref="AJ5:AY5"/>
    <mergeCell ref="AM6:AO6"/>
    <mergeCell ref="AP6:AR6"/>
    <mergeCell ref="AS6:AU6"/>
    <mergeCell ref="AV6:AX6"/>
    <mergeCell ref="AF6:AH6"/>
    <mergeCell ref="AJ6:AL6"/>
  </mergeCells>
  <hyperlinks>
    <hyperlink ref="B46" r:id="rId1" xr:uid="{BB605003-6440-4613-A3E4-029465B15B47}"/>
    <hyperlink ref="AZ46" r:id="rId2" xr:uid="{4D04D78E-3D3A-4E93-B9D2-26FA09E0F502}"/>
  </hyperlinks>
  <pageMargins left="0.7" right="0.7" top="0.75" bottom="0.75" header="0.3" footer="0.3"/>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C9AAD-E24A-4B82-94DB-F17F1CC4B7C6}">
  <sheetPr>
    <tabColor theme="9" tint="0.79998168889431442"/>
  </sheetPr>
  <dimension ref="B1:BX43"/>
  <sheetViews>
    <sheetView workbookViewId="0"/>
  </sheetViews>
  <sheetFormatPr defaultRowHeight="14.4" x14ac:dyDescent="0.3"/>
  <cols>
    <col min="1" max="1" width="8.88671875" style="66"/>
    <col min="2" max="73" width="20" style="66" customWidth="1"/>
    <col min="74" max="75" width="15" style="66" customWidth="1"/>
    <col min="76" max="16384" width="8.88671875" style="66"/>
  </cols>
  <sheetData>
    <row r="1" spans="2:75" x14ac:dyDescent="0.3">
      <c r="B1" s="65" t="s">
        <v>0</v>
      </c>
    </row>
    <row r="3" spans="2:75" ht="28.8" customHeight="1" x14ac:dyDescent="0.3">
      <c r="B3" s="110" t="s">
        <v>2</v>
      </c>
      <c r="C3" s="110" t="s">
        <v>2</v>
      </c>
      <c r="D3" s="109" t="s">
        <v>3</v>
      </c>
      <c r="E3" s="109" t="s">
        <v>3</v>
      </c>
      <c r="F3" s="109" t="s">
        <v>3</v>
      </c>
      <c r="G3" s="109" t="s">
        <v>3</v>
      </c>
      <c r="H3" s="109" t="s">
        <v>3</v>
      </c>
      <c r="I3" s="109" t="s">
        <v>3</v>
      </c>
      <c r="J3" s="109" t="s">
        <v>3</v>
      </c>
      <c r="K3" s="109" t="s">
        <v>3</v>
      </c>
      <c r="L3" s="109" t="s">
        <v>3</v>
      </c>
      <c r="M3" s="109" t="s">
        <v>3</v>
      </c>
      <c r="N3" s="109" t="s">
        <v>3</v>
      </c>
      <c r="O3" s="109" t="s">
        <v>3</v>
      </c>
      <c r="P3" s="109" t="s">
        <v>3</v>
      </c>
      <c r="Q3" s="109" t="s">
        <v>3</v>
      </c>
      <c r="R3" s="109" t="s">
        <v>3</v>
      </c>
      <c r="S3" s="109" t="s">
        <v>3</v>
      </c>
      <c r="T3" s="109" t="s">
        <v>3</v>
      </c>
      <c r="U3" s="109" t="s">
        <v>3</v>
      </c>
      <c r="V3" s="109" t="s">
        <v>3</v>
      </c>
      <c r="W3" s="109" t="s">
        <v>3</v>
      </c>
      <c r="X3" s="109" t="s">
        <v>3</v>
      </c>
      <c r="Y3" s="109" t="s">
        <v>3</v>
      </c>
      <c r="Z3" s="109" t="s">
        <v>3</v>
      </c>
      <c r="AA3" s="109" t="s">
        <v>3</v>
      </c>
      <c r="AB3" s="109" t="s">
        <v>3</v>
      </c>
      <c r="AC3" s="109" t="s">
        <v>3</v>
      </c>
      <c r="AD3" s="109" t="s">
        <v>3</v>
      </c>
      <c r="AE3" s="109" t="s">
        <v>3</v>
      </c>
      <c r="AF3" s="109" t="s">
        <v>3</v>
      </c>
      <c r="AG3" s="109" t="s">
        <v>3</v>
      </c>
      <c r="AH3" s="109" t="s">
        <v>3</v>
      </c>
      <c r="AI3" s="109" t="s">
        <v>3</v>
      </c>
      <c r="AJ3" s="109" t="s">
        <v>3</v>
      </c>
      <c r="AK3" s="109" t="s">
        <v>3</v>
      </c>
      <c r="AL3" s="109" t="s">
        <v>3</v>
      </c>
      <c r="AM3" s="109" t="s">
        <v>3</v>
      </c>
      <c r="AN3" s="109" t="s">
        <v>3</v>
      </c>
      <c r="AO3" s="109" t="s">
        <v>3</v>
      </c>
      <c r="AP3" s="109" t="s">
        <v>3</v>
      </c>
      <c r="AQ3" s="109" t="s">
        <v>3</v>
      </c>
      <c r="AR3" s="109" t="s">
        <v>3</v>
      </c>
      <c r="AS3" s="109" t="s">
        <v>3</v>
      </c>
      <c r="AT3" s="109" t="s">
        <v>3</v>
      </c>
      <c r="AU3" s="109" t="s">
        <v>3</v>
      </c>
      <c r="AV3" s="109" t="s">
        <v>3</v>
      </c>
      <c r="AW3" s="109" t="s">
        <v>3</v>
      </c>
      <c r="AX3" s="109" t="s">
        <v>3</v>
      </c>
      <c r="AY3" s="109" t="s">
        <v>3</v>
      </c>
      <c r="AZ3" s="109" t="s">
        <v>4</v>
      </c>
      <c r="BA3" s="109" t="s">
        <v>4</v>
      </c>
      <c r="BB3" s="109" t="s">
        <v>4</v>
      </c>
      <c r="BC3" s="109" t="s">
        <v>4</v>
      </c>
      <c r="BD3" s="109" t="s">
        <v>4</v>
      </c>
      <c r="BE3" s="109" t="s">
        <v>4</v>
      </c>
      <c r="BF3" s="109" t="s">
        <v>4</v>
      </c>
      <c r="BG3" s="109" t="s">
        <v>4</v>
      </c>
      <c r="BH3" s="109" t="s">
        <v>4</v>
      </c>
      <c r="BI3" s="109" t="s">
        <v>4</v>
      </c>
      <c r="BJ3" s="109" t="s">
        <v>4</v>
      </c>
      <c r="BK3" s="109" t="s">
        <v>4</v>
      </c>
      <c r="BL3" s="109" t="s">
        <v>4</v>
      </c>
      <c r="BM3" s="109" t="s">
        <v>4</v>
      </c>
      <c r="BN3" s="109" t="s">
        <v>4</v>
      </c>
      <c r="BO3" s="109" t="s">
        <v>4</v>
      </c>
      <c r="BP3" s="109" t="s">
        <v>4</v>
      </c>
      <c r="BQ3" s="109" t="s">
        <v>4</v>
      </c>
      <c r="BR3" s="109" t="s">
        <v>4</v>
      </c>
      <c r="BS3" s="109" t="s">
        <v>4</v>
      </c>
      <c r="BT3" s="109" t="s">
        <v>4</v>
      </c>
      <c r="BU3" s="109" t="s">
        <v>4</v>
      </c>
      <c r="BV3" s="109" t="s">
        <v>4</v>
      </c>
      <c r="BW3" s="109" t="s">
        <v>4</v>
      </c>
    </row>
    <row r="4" spans="2:75" ht="28.8" customHeight="1" x14ac:dyDescent="0.3">
      <c r="B4" s="110" t="s">
        <v>5</v>
      </c>
      <c r="C4" s="110" t="s">
        <v>5</v>
      </c>
      <c r="D4" s="109" t="s">
        <v>6</v>
      </c>
      <c r="E4" s="109" t="s">
        <v>6</v>
      </c>
      <c r="F4" s="109" t="s">
        <v>6</v>
      </c>
      <c r="G4" s="109" t="s">
        <v>6</v>
      </c>
      <c r="H4" s="109" t="s">
        <v>6</v>
      </c>
      <c r="I4" s="109" t="s">
        <v>6</v>
      </c>
      <c r="J4" s="109" t="s">
        <v>6</v>
      </c>
      <c r="K4" s="109" t="s">
        <v>6</v>
      </c>
      <c r="L4" s="109" t="s">
        <v>6</v>
      </c>
      <c r="M4" s="109" t="s">
        <v>6</v>
      </c>
      <c r="N4" s="109" t="s">
        <v>6</v>
      </c>
      <c r="O4" s="109" t="s">
        <v>6</v>
      </c>
      <c r="P4" s="109" t="s">
        <v>6</v>
      </c>
      <c r="Q4" s="109" t="s">
        <v>6</v>
      </c>
      <c r="R4" s="109" t="s">
        <v>6</v>
      </c>
      <c r="S4" s="109" t="s">
        <v>6</v>
      </c>
      <c r="T4" s="109" t="s">
        <v>6</v>
      </c>
      <c r="U4" s="109" t="s">
        <v>6</v>
      </c>
      <c r="V4" s="109" t="s">
        <v>6</v>
      </c>
      <c r="W4" s="109" t="s">
        <v>6</v>
      </c>
      <c r="X4" s="109" t="s">
        <v>6</v>
      </c>
      <c r="Y4" s="109" t="s">
        <v>6</v>
      </c>
      <c r="Z4" s="109" t="s">
        <v>6</v>
      </c>
      <c r="AA4" s="109" t="s">
        <v>6</v>
      </c>
      <c r="AB4" s="109" t="s">
        <v>7</v>
      </c>
      <c r="AC4" s="109" t="s">
        <v>7</v>
      </c>
      <c r="AD4" s="109" t="s">
        <v>7</v>
      </c>
      <c r="AE4" s="109" t="s">
        <v>7</v>
      </c>
      <c r="AF4" s="109" t="s">
        <v>7</v>
      </c>
      <c r="AG4" s="109" t="s">
        <v>7</v>
      </c>
      <c r="AH4" s="109" t="s">
        <v>7</v>
      </c>
      <c r="AI4" s="109" t="s">
        <v>7</v>
      </c>
      <c r="AJ4" s="109" t="s">
        <v>7</v>
      </c>
      <c r="AK4" s="109" t="s">
        <v>7</v>
      </c>
      <c r="AL4" s="109" t="s">
        <v>7</v>
      </c>
      <c r="AM4" s="109" t="s">
        <v>7</v>
      </c>
      <c r="AN4" s="109" t="s">
        <v>7</v>
      </c>
      <c r="AO4" s="109" t="s">
        <v>7</v>
      </c>
      <c r="AP4" s="109" t="s">
        <v>7</v>
      </c>
      <c r="AQ4" s="109" t="s">
        <v>7</v>
      </c>
      <c r="AR4" s="109" t="s">
        <v>7</v>
      </c>
      <c r="AS4" s="109" t="s">
        <v>7</v>
      </c>
      <c r="AT4" s="109" t="s">
        <v>7</v>
      </c>
      <c r="AU4" s="109" t="s">
        <v>7</v>
      </c>
      <c r="AV4" s="109" t="s">
        <v>7</v>
      </c>
      <c r="AW4" s="109" t="s">
        <v>7</v>
      </c>
      <c r="AX4" s="109" t="s">
        <v>7</v>
      </c>
      <c r="AY4" s="109" t="s">
        <v>7</v>
      </c>
      <c r="AZ4" s="109" t="s">
        <v>7</v>
      </c>
      <c r="BA4" s="109" t="s">
        <v>7</v>
      </c>
      <c r="BB4" s="109" t="s">
        <v>7</v>
      </c>
      <c r="BC4" s="109" t="s">
        <v>7</v>
      </c>
      <c r="BD4" s="109" t="s">
        <v>7</v>
      </c>
      <c r="BE4" s="109" t="s">
        <v>7</v>
      </c>
      <c r="BF4" s="109" t="s">
        <v>7</v>
      </c>
      <c r="BG4" s="109" t="s">
        <v>7</v>
      </c>
      <c r="BH4" s="109" t="s">
        <v>7</v>
      </c>
      <c r="BI4" s="109" t="s">
        <v>7</v>
      </c>
      <c r="BJ4" s="109" t="s">
        <v>7</v>
      </c>
      <c r="BK4" s="109" t="s">
        <v>7</v>
      </c>
      <c r="BL4" s="109" t="s">
        <v>7</v>
      </c>
      <c r="BM4" s="109" t="s">
        <v>7</v>
      </c>
      <c r="BN4" s="109" t="s">
        <v>7</v>
      </c>
      <c r="BO4" s="109" t="s">
        <v>7</v>
      </c>
      <c r="BP4" s="109" t="s">
        <v>7</v>
      </c>
      <c r="BQ4" s="109" t="s">
        <v>7</v>
      </c>
      <c r="BR4" s="109" t="s">
        <v>7</v>
      </c>
      <c r="BS4" s="109" t="s">
        <v>7</v>
      </c>
      <c r="BT4" s="109" t="s">
        <v>7</v>
      </c>
      <c r="BU4" s="109" t="s">
        <v>7</v>
      </c>
      <c r="BV4" s="109" t="s">
        <v>7</v>
      </c>
      <c r="BW4" s="109" t="s">
        <v>7</v>
      </c>
    </row>
    <row r="5" spans="2:75" ht="28.8" customHeight="1" x14ac:dyDescent="0.3">
      <c r="B5" s="110" t="s">
        <v>8</v>
      </c>
      <c r="C5" s="110" t="s">
        <v>8</v>
      </c>
      <c r="D5" s="109" t="s">
        <v>9</v>
      </c>
      <c r="E5" s="109" t="s">
        <v>9</v>
      </c>
      <c r="F5" s="109" t="s">
        <v>9</v>
      </c>
      <c r="G5" s="109" t="s">
        <v>9</v>
      </c>
      <c r="H5" s="109" t="s">
        <v>9</v>
      </c>
      <c r="I5" s="109" t="s">
        <v>9</v>
      </c>
      <c r="J5" s="109" t="s">
        <v>10</v>
      </c>
      <c r="K5" s="109" t="s">
        <v>10</v>
      </c>
      <c r="L5" s="109" t="s">
        <v>10</v>
      </c>
      <c r="M5" s="109" t="s">
        <v>11</v>
      </c>
      <c r="N5" s="109" t="s">
        <v>11</v>
      </c>
      <c r="O5" s="109" t="s">
        <v>11</v>
      </c>
      <c r="P5" s="109" t="s">
        <v>11</v>
      </c>
      <c r="Q5" s="109" t="s">
        <v>11</v>
      </c>
      <c r="R5" s="109" t="s">
        <v>12</v>
      </c>
      <c r="S5" s="109" t="s">
        <v>12</v>
      </c>
      <c r="T5" s="109" t="s">
        <v>12</v>
      </c>
      <c r="U5" s="109" t="s">
        <v>12</v>
      </c>
      <c r="V5" s="109" t="s">
        <v>13</v>
      </c>
      <c r="W5" s="109" t="s">
        <v>13</v>
      </c>
      <c r="X5" s="109" t="s">
        <v>13</v>
      </c>
      <c r="Y5" s="109" t="s">
        <v>13</v>
      </c>
      <c r="Z5" s="109" t="s">
        <v>14</v>
      </c>
      <c r="AA5" s="109" t="s">
        <v>14</v>
      </c>
      <c r="AB5" s="109" t="s">
        <v>9</v>
      </c>
      <c r="AC5" s="109" t="s">
        <v>9</v>
      </c>
      <c r="AD5" s="109" t="s">
        <v>9</v>
      </c>
      <c r="AE5" s="109" t="s">
        <v>9</v>
      </c>
      <c r="AF5" s="109" t="s">
        <v>9</v>
      </c>
      <c r="AG5" s="109" t="s">
        <v>9</v>
      </c>
      <c r="AH5" s="109" t="s">
        <v>10</v>
      </c>
      <c r="AI5" s="109" t="s">
        <v>10</v>
      </c>
      <c r="AJ5" s="109" t="s">
        <v>10</v>
      </c>
      <c r="AK5" s="109" t="s">
        <v>11</v>
      </c>
      <c r="AL5" s="109" t="s">
        <v>11</v>
      </c>
      <c r="AM5" s="109" t="s">
        <v>11</v>
      </c>
      <c r="AN5" s="109" t="s">
        <v>11</v>
      </c>
      <c r="AO5" s="109" t="s">
        <v>11</v>
      </c>
      <c r="AP5" s="109" t="s">
        <v>12</v>
      </c>
      <c r="AQ5" s="109" t="s">
        <v>12</v>
      </c>
      <c r="AR5" s="109" t="s">
        <v>12</v>
      </c>
      <c r="AS5" s="109" t="s">
        <v>12</v>
      </c>
      <c r="AT5" s="109" t="s">
        <v>13</v>
      </c>
      <c r="AU5" s="109" t="s">
        <v>13</v>
      </c>
      <c r="AV5" s="109" t="s">
        <v>13</v>
      </c>
      <c r="AW5" s="109" t="s">
        <v>13</v>
      </c>
      <c r="AX5" s="109" t="s">
        <v>14</v>
      </c>
      <c r="AY5" s="109" t="s">
        <v>14</v>
      </c>
      <c r="AZ5" s="109" t="s">
        <v>9</v>
      </c>
      <c r="BA5" s="109" t="s">
        <v>9</v>
      </c>
      <c r="BB5" s="109" t="s">
        <v>9</v>
      </c>
      <c r="BC5" s="109" t="s">
        <v>9</v>
      </c>
      <c r="BD5" s="109" t="s">
        <v>9</v>
      </c>
      <c r="BE5" s="109" t="s">
        <v>9</v>
      </c>
      <c r="BF5" s="109" t="s">
        <v>10</v>
      </c>
      <c r="BG5" s="109" t="s">
        <v>10</v>
      </c>
      <c r="BH5" s="109" t="s">
        <v>10</v>
      </c>
      <c r="BI5" s="109" t="s">
        <v>11</v>
      </c>
      <c r="BJ5" s="109" t="s">
        <v>11</v>
      </c>
      <c r="BK5" s="109" t="s">
        <v>11</v>
      </c>
      <c r="BL5" s="109" t="s">
        <v>11</v>
      </c>
      <c r="BM5" s="109" t="s">
        <v>11</v>
      </c>
      <c r="BN5" s="109" t="s">
        <v>12</v>
      </c>
      <c r="BO5" s="109" t="s">
        <v>12</v>
      </c>
      <c r="BP5" s="109" t="s">
        <v>12</v>
      </c>
      <c r="BQ5" s="109" t="s">
        <v>12</v>
      </c>
      <c r="BR5" s="109" t="s">
        <v>13</v>
      </c>
      <c r="BS5" s="109" t="s">
        <v>13</v>
      </c>
      <c r="BT5" s="109" t="s">
        <v>13</v>
      </c>
      <c r="BU5" s="109" t="s">
        <v>13</v>
      </c>
      <c r="BV5" s="109" t="s">
        <v>14</v>
      </c>
      <c r="BW5" s="109" t="s">
        <v>14</v>
      </c>
    </row>
    <row r="6" spans="2:75" ht="28.8" customHeight="1" x14ac:dyDescent="0.3">
      <c r="B6" s="110" t="s">
        <v>15</v>
      </c>
      <c r="C6" s="110" t="s">
        <v>15</v>
      </c>
      <c r="D6" s="109" t="s">
        <v>16</v>
      </c>
      <c r="E6" s="109" t="s">
        <v>16</v>
      </c>
      <c r="F6" s="109" t="s">
        <v>17</v>
      </c>
      <c r="G6" s="109" t="s">
        <v>17</v>
      </c>
      <c r="H6" s="109" t="s">
        <v>18</v>
      </c>
      <c r="I6" s="109" t="s">
        <v>18</v>
      </c>
      <c r="J6" s="67" t="s">
        <v>16</v>
      </c>
      <c r="K6" s="67" t="s">
        <v>17</v>
      </c>
      <c r="L6" s="67" t="s">
        <v>18</v>
      </c>
      <c r="M6" s="109" t="s">
        <v>16</v>
      </c>
      <c r="N6" s="109" t="s">
        <v>16</v>
      </c>
      <c r="O6" s="67" t="s">
        <v>17</v>
      </c>
      <c r="P6" s="109" t="s">
        <v>18</v>
      </c>
      <c r="Q6" s="109" t="s">
        <v>18</v>
      </c>
      <c r="R6" s="109" t="s">
        <v>16</v>
      </c>
      <c r="S6" s="109" t="s">
        <v>16</v>
      </c>
      <c r="T6" s="67" t="s">
        <v>17</v>
      </c>
      <c r="U6" s="67" t="s">
        <v>18</v>
      </c>
      <c r="V6" s="109" t="s">
        <v>16</v>
      </c>
      <c r="W6" s="109" t="s">
        <v>16</v>
      </c>
      <c r="X6" s="67" t="s">
        <v>17</v>
      </c>
      <c r="Y6" s="67" t="s">
        <v>18</v>
      </c>
      <c r="Z6" s="109" t="s">
        <v>16</v>
      </c>
      <c r="AA6" s="109" t="s">
        <v>16</v>
      </c>
      <c r="AB6" s="109" t="s">
        <v>16</v>
      </c>
      <c r="AC6" s="109" t="s">
        <v>16</v>
      </c>
      <c r="AD6" s="109" t="s">
        <v>17</v>
      </c>
      <c r="AE6" s="109" t="s">
        <v>17</v>
      </c>
      <c r="AF6" s="109" t="s">
        <v>18</v>
      </c>
      <c r="AG6" s="109" t="s">
        <v>18</v>
      </c>
      <c r="AH6" s="67" t="s">
        <v>16</v>
      </c>
      <c r="AI6" s="67" t="s">
        <v>17</v>
      </c>
      <c r="AJ6" s="67" t="s">
        <v>18</v>
      </c>
      <c r="AK6" s="109" t="s">
        <v>16</v>
      </c>
      <c r="AL6" s="109" t="s">
        <v>16</v>
      </c>
      <c r="AM6" s="67" t="s">
        <v>17</v>
      </c>
      <c r="AN6" s="109" t="s">
        <v>18</v>
      </c>
      <c r="AO6" s="109" t="s">
        <v>18</v>
      </c>
      <c r="AP6" s="109" t="s">
        <v>16</v>
      </c>
      <c r="AQ6" s="109" t="s">
        <v>16</v>
      </c>
      <c r="AR6" s="67" t="s">
        <v>17</v>
      </c>
      <c r="AS6" s="67" t="s">
        <v>18</v>
      </c>
      <c r="AT6" s="109" t="s">
        <v>16</v>
      </c>
      <c r="AU6" s="109" t="s">
        <v>16</v>
      </c>
      <c r="AV6" s="67" t="s">
        <v>17</v>
      </c>
      <c r="AW6" s="67" t="s">
        <v>18</v>
      </c>
      <c r="AX6" s="109" t="s">
        <v>16</v>
      </c>
      <c r="AY6" s="109" t="s">
        <v>16</v>
      </c>
      <c r="AZ6" s="109" t="s">
        <v>16</v>
      </c>
      <c r="BA6" s="109" t="s">
        <v>16</v>
      </c>
      <c r="BB6" s="109" t="s">
        <v>17</v>
      </c>
      <c r="BC6" s="109" t="s">
        <v>17</v>
      </c>
      <c r="BD6" s="109" t="s">
        <v>18</v>
      </c>
      <c r="BE6" s="109" t="s">
        <v>18</v>
      </c>
      <c r="BF6" s="67" t="s">
        <v>16</v>
      </c>
      <c r="BG6" s="67" t="s">
        <v>17</v>
      </c>
      <c r="BH6" s="67" t="s">
        <v>18</v>
      </c>
      <c r="BI6" s="109" t="s">
        <v>16</v>
      </c>
      <c r="BJ6" s="109" t="s">
        <v>16</v>
      </c>
      <c r="BK6" s="67" t="s">
        <v>17</v>
      </c>
      <c r="BL6" s="109" t="s">
        <v>18</v>
      </c>
      <c r="BM6" s="109" t="s">
        <v>18</v>
      </c>
      <c r="BN6" s="109" t="s">
        <v>16</v>
      </c>
      <c r="BO6" s="109" t="s">
        <v>16</v>
      </c>
      <c r="BP6" s="67" t="s">
        <v>17</v>
      </c>
      <c r="BQ6" s="67" t="s">
        <v>18</v>
      </c>
      <c r="BR6" s="109" t="s">
        <v>16</v>
      </c>
      <c r="BS6" s="109" t="s">
        <v>16</v>
      </c>
      <c r="BT6" s="67" t="s">
        <v>17</v>
      </c>
      <c r="BU6" s="67" t="s">
        <v>18</v>
      </c>
      <c r="BV6" s="109" t="s">
        <v>16</v>
      </c>
      <c r="BW6" s="109" t="s">
        <v>16</v>
      </c>
    </row>
    <row r="7" spans="2:75" ht="43.2" customHeight="1" x14ac:dyDescent="0.3">
      <c r="B7" s="110" t="s">
        <v>19</v>
      </c>
      <c r="C7" s="110" t="s">
        <v>19</v>
      </c>
      <c r="D7" s="67" t="s">
        <v>55</v>
      </c>
      <c r="E7" s="67" t="s">
        <v>56</v>
      </c>
      <c r="F7" s="67" t="s">
        <v>55</v>
      </c>
      <c r="G7" s="67" t="s">
        <v>56</v>
      </c>
      <c r="H7" s="67" t="s">
        <v>55</v>
      </c>
      <c r="I7" s="67" t="s">
        <v>56</v>
      </c>
      <c r="J7" s="67" t="s">
        <v>55</v>
      </c>
      <c r="K7" s="67" t="s">
        <v>55</v>
      </c>
      <c r="L7" s="67" t="s">
        <v>55</v>
      </c>
      <c r="M7" s="67" t="s">
        <v>55</v>
      </c>
      <c r="N7" s="67" t="s">
        <v>56</v>
      </c>
      <c r="O7" s="67" t="s">
        <v>55</v>
      </c>
      <c r="P7" s="67" t="s">
        <v>55</v>
      </c>
      <c r="Q7" s="67" t="s">
        <v>56</v>
      </c>
      <c r="R7" s="67" t="s">
        <v>55</v>
      </c>
      <c r="S7" s="67" t="s">
        <v>56</v>
      </c>
      <c r="T7" s="67" t="s">
        <v>55</v>
      </c>
      <c r="U7" s="67" t="s">
        <v>55</v>
      </c>
      <c r="V7" s="67" t="s">
        <v>55</v>
      </c>
      <c r="W7" s="67" t="s">
        <v>56</v>
      </c>
      <c r="X7" s="67" t="s">
        <v>55</v>
      </c>
      <c r="Y7" s="67" t="s">
        <v>55</v>
      </c>
      <c r="Z7" s="67" t="s">
        <v>55</v>
      </c>
      <c r="AA7" s="67" t="s">
        <v>56</v>
      </c>
      <c r="AB7" s="67" t="s">
        <v>55</v>
      </c>
      <c r="AC7" s="67" t="s">
        <v>56</v>
      </c>
      <c r="AD7" s="67" t="s">
        <v>55</v>
      </c>
      <c r="AE7" s="67" t="s">
        <v>56</v>
      </c>
      <c r="AF7" s="67" t="s">
        <v>55</v>
      </c>
      <c r="AG7" s="67" t="s">
        <v>56</v>
      </c>
      <c r="AH7" s="67" t="s">
        <v>55</v>
      </c>
      <c r="AI7" s="67" t="s">
        <v>55</v>
      </c>
      <c r="AJ7" s="67" t="s">
        <v>55</v>
      </c>
      <c r="AK7" s="67" t="s">
        <v>55</v>
      </c>
      <c r="AL7" s="67" t="s">
        <v>56</v>
      </c>
      <c r="AM7" s="67" t="s">
        <v>55</v>
      </c>
      <c r="AN7" s="67" t="s">
        <v>55</v>
      </c>
      <c r="AO7" s="67" t="s">
        <v>56</v>
      </c>
      <c r="AP7" s="67" t="s">
        <v>55</v>
      </c>
      <c r="AQ7" s="67" t="s">
        <v>56</v>
      </c>
      <c r="AR7" s="67" t="s">
        <v>55</v>
      </c>
      <c r="AS7" s="67" t="s">
        <v>55</v>
      </c>
      <c r="AT7" s="67" t="s">
        <v>55</v>
      </c>
      <c r="AU7" s="67" t="s">
        <v>56</v>
      </c>
      <c r="AV7" s="67" t="s">
        <v>55</v>
      </c>
      <c r="AW7" s="67" t="s">
        <v>55</v>
      </c>
      <c r="AX7" s="67" t="s">
        <v>55</v>
      </c>
      <c r="AY7" s="67" t="s">
        <v>56</v>
      </c>
      <c r="AZ7" s="67" t="s">
        <v>55</v>
      </c>
      <c r="BA7" s="67" t="s">
        <v>56</v>
      </c>
      <c r="BB7" s="67" t="s">
        <v>55</v>
      </c>
      <c r="BC7" s="67" t="s">
        <v>56</v>
      </c>
      <c r="BD7" s="67" t="s">
        <v>55</v>
      </c>
      <c r="BE7" s="67" t="s">
        <v>56</v>
      </c>
      <c r="BF7" s="67" t="s">
        <v>55</v>
      </c>
      <c r="BG7" s="67" t="s">
        <v>55</v>
      </c>
      <c r="BH7" s="67" t="s">
        <v>55</v>
      </c>
      <c r="BI7" s="67" t="s">
        <v>55</v>
      </c>
      <c r="BJ7" s="67" t="s">
        <v>56</v>
      </c>
      <c r="BK7" s="67" t="s">
        <v>55</v>
      </c>
      <c r="BL7" s="67" t="s">
        <v>55</v>
      </c>
      <c r="BM7" s="67" t="s">
        <v>56</v>
      </c>
      <c r="BN7" s="67" t="s">
        <v>55</v>
      </c>
      <c r="BO7" s="67" t="s">
        <v>56</v>
      </c>
      <c r="BP7" s="67" t="s">
        <v>55</v>
      </c>
      <c r="BQ7" s="67" t="s">
        <v>55</v>
      </c>
      <c r="BR7" s="67" t="s">
        <v>55</v>
      </c>
      <c r="BS7" s="67" t="s">
        <v>56</v>
      </c>
      <c r="BT7" s="67" t="s">
        <v>55</v>
      </c>
      <c r="BU7" s="67" t="s">
        <v>55</v>
      </c>
      <c r="BV7" s="67" t="s">
        <v>55</v>
      </c>
      <c r="BW7" s="67" t="s">
        <v>56</v>
      </c>
    </row>
    <row r="8" spans="2:75" x14ac:dyDescent="0.3">
      <c r="B8" s="68" t="s">
        <v>232</v>
      </c>
      <c r="C8" s="69" t="s">
        <v>20</v>
      </c>
      <c r="D8" s="69" t="s">
        <v>20</v>
      </c>
      <c r="E8" s="69" t="s">
        <v>20</v>
      </c>
      <c r="F8" s="69" t="s">
        <v>20</v>
      </c>
      <c r="G8" s="69" t="s">
        <v>20</v>
      </c>
      <c r="H8" s="69" t="s">
        <v>20</v>
      </c>
      <c r="I8" s="69" t="s">
        <v>20</v>
      </c>
      <c r="J8" s="69" t="s">
        <v>20</v>
      </c>
      <c r="K8" s="69" t="s">
        <v>20</v>
      </c>
      <c r="L8" s="69" t="s">
        <v>20</v>
      </c>
      <c r="M8" s="69" t="s">
        <v>20</v>
      </c>
      <c r="N8" s="69" t="s">
        <v>20</v>
      </c>
      <c r="O8" s="69" t="s">
        <v>20</v>
      </c>
      <c r="P8" s="69" t="s">
        <v>20</v>
      </c>
      <c r="Q8" s="69" t="s">
        <v>20</v>
      </c>
      <c r="R8" s="69" t="s">
        <v>20</v>
      </c>
      <c r="S8" s="69" t="s">
        <v>20</v>
      </c>
      <c r="T8" s="69" t="s">
        <v>20</v>
      </c>
      <c r="U8" s="69" t="s">
        <v>20</v>
      </c>
      <c r="V8" s="69" t="s">
        <v>20</v>
      </c>
      <c r="W8" s="69" t="s">
        <v>20</v>
      </c>
      <c r="X8" s="69" t="s">
        <v>20</v>
      </c>
      <c r="Y8" s="69" t="s">
        <v>20</v>
      </c>
      <c r="Z8" s="69" t="s">
        <v>20</v>
      </c>
      <c r="AA8" s="69" t="s">
        <v>20</v>
      </c>
      <c r="AB8" s="69" t="s">
        <v>20</v>
      </c>
      <c r="AC8" s="69" t="s">
        <v>20</v>
      </c>
      <c r="AD8" s="69" t="s">
        <v>20</v>
      </c>
      <c r="AE8" s="69" t="s">
        <v>20</v>
      </c>
      <c r="AF8" s="69" t="s">
        <v>20</v>
      </c>
      <c r="AG8" s="69" t="s">
        <v>20</v>
      </c>
      <c r="AH8" s="69" t="s">
        <v>20</v>
      </c>
      <c r="AI8" s="69" t="s">
        <v>20</v>
      </c>
      <c r="AJ8" s="69" t="s">
        <v>20</v>
      </c>
      <c r="AK8" s="69" t="s">
        <v>20</v>
      </c>
      <c r="AL8" s="69" t="s">
        <v>20</v>
      </c>
      <c r="AM8" s="69" t="s">
        <v>20</v>
      </c>
      <c r="AN8" s="69" t="s">
        <v>20</v>
      </c>
      <c r="AO8" s="69" t="s">
        <v>20</v>
      </c>
      <c r="AP8" s="69" t="s">
        <v>20</v>
      </c>
      <c r="AQ8" s="69" t="s">
        <v>20</v>
      </c>
      <c r="AR8" s="69" t="s">
        <v>20</v>
      </c>
      <c r="AS8" s="69" t="s">
        <v>20</v>
      </c>
      <c r="AT8" s="69" t="s">
        <v>20</v>
      </c>
      <c r="AU8" s="69" t="s">
        <v>20</v>
      </c>
      <c r="AV8" s="69" t="s">
        <v>20</v>
      </c>
      <c r="AW8" s="69" t="s">
        <v>20</v>
      </c>
      <c r="AX8" s="69" t="s">
        <v>20</v>
      </c>
      <c r="AY8" s="69" t="s">
        <v>20</v>
      </c>
      <c r="AZ8" s="69" t="s">
        <v>20</v>
      </c>
      <c r="BA8" s="69" t="s">
        <v>20</v>
      </c>
      <c r="BB8" s="69" t="s">
        <v>20</v>
      </c>
      <c r="BC8" s="69" t="s">
        <v>20</v>
      </c>
      <c r="BD8" s="69" t="s">
        <v>20</v>
      </c>
      <c r="BE8" s="69" t="s">
        <v>20</v>
      </c>
      <c r="BF8" s="69" t="s">
        <v>20</v>
      </c>
      <c r="BG8" s="69" t="s">
        <v>20</v>
      </c>
      <c r="BH8" s="69" t="s">
        <v>20</v>
      </c>
      <c r="BI8" s="69" t="s">
        <v>20</v>
      </c>
      <c r="BJ8" s="69" t="s">
        <v>20</v>
      </c>
      <c r="BK8" s="69" t="s">
        <v>20</v>
      </c>
      <c r="BL8" s="69" t="s">
        <v>20</v>
      </c>
      <c r="BM8" s="69" t="s">
        <v>20</v>
      </c>
      <c r="BN8" s="69" t="s">
        <v>20</v>
      </c>
      <c r="BO8" s="69" t="s">
        <v>20</v>
      </c>
      <c r="BP8" s="69" t="s">
        <v>20</v>
      </c>
      <c r="BQ8" s="69" t="s">
        <v>20</v>
      </c>
      <c r="BR8" s="69" t="s">
        <v>20</v>
      </c>
      <c r="BS8" s="69" t="s">
        <v>20</v>
      </c>
      <c r="BT8" s="69" t="s">
        <v>20</v>
      </c>
      <c r="BU8" s="69" t="s">
        <v>20</v>
      </c>
      <c r="BV8" s="69" t="s">
        <v>20</v>
      </c>
      <c r="BW8" s="69" t="s">
        <v>20</v>
      </c>
    </row>
    <row r="9" spans="2:75" ht="43.2" customHeight="1" x14ac:dyDescent="0.3">
      <c r="B9" s="70" t="s">
        <v>233</v>
      </c>
      <c r="C9" s="71" t="s">
        <v>20</v>
      </c>
      <c r="D9" s="72">
        <v>3654.84</v>
      </c>
      <c r="E9" s="72">
        <v>3244.49</v>
      </c>
      <c r="F9" s="72">
        <v>3686.59</v>
      </c>
      <c r="G9" s="72">
        <v>3315.07</v>
      </c>
      <c r="H9" s="72">
        <v>3384.14</v>
      </c>
      <c r="I9" s="72">
        <v>3291.12</v>
      </c>
      <c r="J9" s="73">
        <v>111.08</v>
      </c>
      <c r="K9" s="73">
        <v>111.08</v>
      </c>
      <c r="L9" s="74">
        <v>110.4</v>
      </c>
      <c r="M9" s="75" t="s">
        <v>20</v>
      </c>
      <c r="N9" s="75" t="s">
        <v>20</v>
      </c>
      <c r="O9" s="75" t="s">
        <v>20</v>
      </c>
      <c r="P9" s="75" t="s">
        <v>20</v>
      </c>
      <c r="Q9" s="75" t="s">
        <v>20</v>
      </c>
      <c r="R9" s="72">
        <v>201.13</v>
      </c>
      <c r="S9" s="72">
        <v>150.9</v>
      </c>
      <c r="T9" s="73">
        <v>201.13</v>
      </c>
      <c r="U9" s="73">
        <v>201.13</v>
      </c>
      <c r="V9" s="75" t="s">
        <v>20</v>
      </c>
      <c r="W9" s="75" t="s">
        <v>20</v>
      </c>
      <c r="X9" s="75" t="s">
        <v>20</v>
      </c>
      <c r="Y9" s="75" t="s">
        <v>20</v>
      </c>
      <c r="Z9" s="72">
        <v>1739031.41</v>
      </c>
      <c r="AA9" s="72">
        <v>1790573.95</v>
      </c>
      <c r="AB9" s="76">
        <v>3654.84</v>
      </c>
      <c r="AC9" s="76">
        <v>3244.57</v>
      </c>
      <c r="AD9" s="76">
        <v>3686.59</v>
      </c>
      <c r="AE9" s="76">
        <v>3315.15</v>
      </c>
      <c r="AF9" s="76">
        <v>3384.14</v>
      </c>
      <c r="AG9" s="76">
        <v>3291.2</v>
      </c>
      <c r="AH9" s="77">
        <v>111.08</v>
      </c>
      <c r="AI9" s="77">
        <v>111.08</v>
      </c>
      <c r="AJ9" s="78">
        <v>110.4</v>
      </c>
      <c r="AK9" s="75" t="s">
        <v>20</v>
      </c>
      <c r="AL9" s="75" t="s">
        <v>20</v>
      </c>
      <c r="AM9" s="75" t="s">
        <v>20</v>
      </c>
      <c r="AN9" s="75" t="s">
        <v>20</v>
      </c>
      <c r="AO9" s="75" t="s">
        <v>20</v>
      </c>
      <c r="AP9" s="76">
        <v>201.13</v>
      </c>
      <c r="AQ9" s="76">
        <v>150.9</v>
      </c>
      <c r="AR9" s="77">
        <v>201.13</v>
      </c>
      <c r="AS9" s="77">
        <v>201.13</v>
      </c>
      <c r="AT9" s="75" t="s">
        <v>20</v>
      </c>
      <c r="AU9" s="75" t="s">
        <v>20</v>
      </c>
      <c r="AV9" s="75" t="s">
        <v>20</v>
      </c>
      <c r="AW9" s="75" t="s">
        <v>20</v>
      </c>
      <c r="AX9" s="76">
        <v>1739031.41</v>
      </c>
      <c r="AY9" s="76">
        <v>1790617.39</v>
      </c>
      <c r="AZ9" s="76">
        <v>5539.28</v>
      </c>
      <c r="BA9" s="76">
        <v>5034.6000000000004</v>
      </c>
      <c r="BB9" s="76">
        <v>5587.4</v>
      </c>
      <c r="BC9" s="76">
        <v>5144.12</v>
      </c>
      <c r="BD9" s="76">
        <v>5129</v>
      </c>
      <c r="BE9" s="76">
        <v>5106.96</v>
      </c>
      <c r="BF9" s="77">
        <v>168.35</v>
      </c>
      <c r="BG9" s="77">
        <v>168.35</v>
      </c>
      <c r="BH9" s="77">
        <v>167.32</v>
      </c>
      <c r="BI9" s="75" t="s">
        <v>20</v>
      </c>
      <c r="BJ9" s="75" t="s">
        <v>20</v>
      </c>
      <c r="BK9" s="75" t="s">
        <v>20</v>
      </c>
      <c r="BL9" s="75" t="s">
        <v>20</v>
      </c>
      <c r="BM9" s="75" t="s">
        <v>20</v>
      </c>
      <c r="BN9" s="76">
        <v>304.83</v>
      </c>
      <c r="BO9" s="76">
        <v>234.15</v>
      </c>
      <c r="BP9" s="77">
        <v>304.83</v>
      </c>
      <c r="BQ9" s="77">
        <v>304.83</v>
      </c>
      <c r="BR9" s="75" t="s">
        <v>20</v>
      </c>
      <c r="BS9" s="75" t="s">
        <v>20</v>
      </c>
      <c r="BT9" s="75" t="s">
        <v>20</v>
      </c>
      <c r="BU9" s="75" t="s">
        <v>20</v>
      </c>
      <c r="BV9" s="76">
        <v>2635676</v>
      </c>
      <c r="BW9" s="76">
        <v>2778501</v>
      </c>
    </row>
    <row r="10" spans="2:75" ht="43.2" customHeight="1" x14ac:dyDescent="0.3">
      <c r="B10" s="70" t="s">
        <v>234</v>
      </c>
      <c r="C10" s="71" t="s">
        <v>20</v>
      </c>
      <c r="D10" s="72">
        <v>1727.61</v>
      </c>
      <c r="E10" s="72">
        <v>1625.98</v>
      </c>
      <c r="F10" s="72">
        <v>1739.98</v>
      </c>
      <c r="G10" s="72">
        <v>1650.2</v>
      </c>
      <c r="H10" s="72">
        <v>1824.15</v>
      </c>
      <c r="I10" s="72">
        <v>1709.67</v>
      </c>
      <c r="J10" s="73">
        <v>249.93</v>
      </c>
      <c r="K10" s="73">
        <v>249.93</v>
      </c>
      <c r="L10" s="73">
        <v>249.93</v>
      </c>
      <c r="M10" s="73">
        <v>2.4300000000000002</v>
      </c>
      <c r="N10" s="75" t="s">
        <v>20</v>
      </c>
      <c r="O10" s="73">
        <v>2.4300000000000002</v>
      </c>
      <c r="P10" s="73">
        <v>2.4300000000000002</v>
      </c>
      <c r="Q10" s="75" t="s">
        <v>20</v>
      </c>
      <c r="R10" s="72">
        <v>45.51</v>
      </c>
      <c r="S10" s="72">
        <v>56.06</v>
      </c>
      <c r="T10" s="73">
        <v>45.51</v>
      </c>
      <c r="U10" s="73">
        <v>45.51</v>
      </c>
      <c r="V10" s="72">
        <v>103.85</v>
      </c>
      <c r="W10" s="72">
        <v>104.77</v>
      </c>
      <c r="X10" s="73">
        <v>103.85</v>
      </c>
      <c r="Y10" s="73">
        <v>103.85</v>
      </c>
      <c r="Z10" s="72">
        <v>522981.83</v>
      </c>
      <c r="AA10" s="72">
        <v>519719.3</v>
      </c>
      <c r="AB10" s="76">
        <v>1727.61</v>
      </c>
      <c r="AC10" s="76">
        <v>1743.24</v>
      </c>
      <c r="AD10" s="76">
        <v>1739.98</v>
      </c>
      <c r="AE10" s="76">
        <v>1769.21</v>
      </c>
      <c r="AF10" s="76">
        <v>1824.15</v>
      </c>
      <c r="AG10" s="76">
        <v>1832.97</v>
      </c>
      <c r="AH10" s="77">
        <v>249.93</v>
      </c>
      <c r="AI10" s="77">
        <v>249.93</v>
      </c>
      <c r="AJ10" s="77">
        <v>249.93</v>
      </c>
      <c r="AK10" s="77">
        <v>2.4300000000000002</v>
      </c>
      <c r="AL10" s="75" t="s">
        <v>20</v>
      </c>
      <c r="AM10" s="77">
        <v>2.4300000000000002</v>
      </c>
      <c r="AN10" s="77">
        <v>2.4300000000000002</v>
      </c>
      <c r="AO10" s="75" t="s">
        <v>20</v>
      </c>
      <c r="AP10" s="76">
        <v>45.51</v>
      </c>
      <c r="AQ10" s="76">
        <v>60.1</v>
      </c>
      <c r="AR10" s="77">
        <v>45.51</v>
      </c>
      <c r="AS10" s="77">
        <v>45.51</v>
      </c>
      <c r="AT10" s="76">
        <v>103.85</v>
      </c>
      <c r="AU10" s="76">
        <v>112.33</v>
      </c>
      <c r="AV10" s="77">
        <v>103.85</v>
      </c>
      <c r="AW10" s="77">
        <v>103.85</v>
      </c>
      <c r="AX10" s="76">
        <v>522981.83</v>
      </c>
      <c r="AY10" s="76">
        <v>557200.54</v>
      </c>
      <c r="AZ10" s="76">
        <v>1597.35</v>
      </c>
      <c r="BA10" s="76">
        <v>1545.56</v>
      </c>
      <c r="BB10" s="76">
        <v>1608.79</v>
      </c>
      <c r="BC10" s="76">
        <v>1568.58</v>
      </c>
      <c r="BD10" s="76">
        <v>1686.61</v>
      </c>
      <c r="BE10" s="76">
        <v>1625.11</v>
      </c>
      <c r="BF10" s="77">
        <v>231.09</v>
      </c>
      <c r="BG10" s="77">
        <v>231.09</v>
      </c>
      <c r="BH10" s="77">
        <v>231.09</v>
      </c>
      <c r="BI10" s="77">
        <v>2.25</v>
      </c>
      <c r="BJ10" s="75" t="s">
        <v>20</v>
      </c>
      <c r="BK10" s="77">
        <v>2.25</v>
      </c>
      <c r="BL10" s="77">
        <v>2.25</v>
      </c>
      <c r="BM10" s="75" t="s">
        <v>20</v>
      </c>
      <c r="BN10" s="76">
        <v>42.08</v>
      </c>
      <c r="BO10" s="76">
        <v>53.28</v>
      </c>
      <c r="BP10" s="77">
        <v>42.08</v>
      </c>
      <c r="BQ10" s="77">
        <v>42.08</v>
      </c>
      <c r="BR10" s="76">
        <v>96.02</v>
      </c>
      <c r="BS10" s="76">
        <v>99.59</v>
      </c>
      <c r="BT10" s="77">
        <v>96.02</v>
      </c>
      <c r="BU10" s="77">
        <v>96.02</v>
      </c>
      <c r="BV10" s="76">
        <v>483549</v>
      </c>
      <c r="BW10" s="76">
        <v>494014</v>
      </c>
    </row>
    <row r="11" spans="2:75" ht="43.2" customHeight="1" x14ac:dyDescent="0.3">
      <c r="B11" s="70" t="s">
        <v>235</v>
      </c>
      <c r="C11" s="71" t="s">
        <v>20</v>
      </c>
      <c r="D11" s="72">
        <v>3246.53</v>
      </c>
      <c r="E11" s="72">
        <v>2564.79</v>
      </c>
      <c r="F11" s="72">
        <v>3252.54</v>
      </c>
      <c r="G11" s="72">
        <v>2564.79</v>
      </c>
      <c r="H11" s="72">
        <v>3239.33</v>
      </c>
      <c r="I11" s="72">
        <v>2544.91</v>
      </c>
      <c r="J11" s="73">
        <v>2.76</v>
      </c>
      <c r="K11" s="73">
        <v>2.76</v>
      </c>
      <c r="L11" s="73">
        <v>2.76</v>
      </c>
      <c r="M11" s="75" t="s">
        <v>20</v>
      </c>
      <c r="N11" s="75" t="s">
        <v>20</v>
      </c>
      <c r="O11" s="75" t="s">
        <v>20</v>
      </c>
      <c r="P11" s="75" t="s">
        <v>20</v>
      </c>
      <c r="Q11" s="75" t="s">
        <v>20</v>
      </c>
      <c r="R11" s="72">
        <v>92.41</v>
      </c>
      <c r="S11" s="72">
        <v>71.8</v>
      </c>
      <c r="T11" s="73">
        <v>92.41</v>
      </c>
      <c r="U11" s="73">
        <v>92.41</v>
      </c>
      <c r="V11" s="72">
        <v>472.79</v>
      </c>
      <c r="W11" s="72">
        <v>254.86</v>
      </c>
      <c r="X11" s="73">
        <v>472.79</v>
      </c>
      <c r="Y11" s="73">
        <v>472.79</v>
      </c>
      <c r="Z11" s="72">
        <v>675780.88</v>
      </c>
      <c r="AA11" s="72">
        <v>687913.15</v>
      </c>
      <c r="AB11" s="76">
        <v>3246.53</v>
      </c>
      <c r="AC11" s="76">
        <v>2738.94</v>
      </c>
      <c r="AD11" s="76">
        <v>3252.54</v>
      </c>
      <c r="AE11" s="76">
        <v>2738.94</v>
      </c>
      <c r="AF11" s="76">
        <v>3239.33</v>
      </c>
      <c r="AG11" s="76">
        <v>2717.71</v>
      </c>
      <c r="AH11" s="77">
        <v>2.76</v>
      </c>
      <c r="AI11" s="77">
        <v>2.76</v>
      </c>
      <c r="AJ11" s="77">
        <v>2.76</v>
      </c>
      <c r="AK11" s="75" t="s">
        <v>20</v>
      </c>
      <c r="AL11" s="75" t="s">
        <v>20</v>
      </c>
      <c r="AM11" s="75" t="s">
        <v>20</v>
      </c>
      <c r="AN11" s="75" t="s">
        <v>20</v>
      </c>
      <c r="AO11" s="75" t="s">
        <v>20</v>
      </c>
      <c r="AP11" s="76">
        <v>92.41</v>
      </c>
      <c r="AQ11" s="76">
        <v>76.680000000000007</v>
      </c>
      <c r="AR11" s="77">
        <v>92.41</v>
      </c>
      <c r="AS11" s="77">
        <v>92.41</v>
      </c>
      <c r="AT11" s="76">
        <v>472.79</v>
      </c>
      <c r="AU11" s="76">
        <v>272.16000000000003</v>
      </c>
      <c r="AV11" s="77">
        <v>472.79</v>
      </c>
      <c r="AW11" s="77">
        <v>472.79</v>
      </c>
      <c r="AX11" s="76">
        <v>675780.88</v>
      </c>
      <c r="AY11" s="76">
        <v>734622.15</v>
      </c>
      <c r="AZ11" s="76">
        <v>3001.74</v>
      </c>
      <c r="BA11" s="76">
        <v>2428.34</v>
      </c>
      <c r="BB11" s="76">
        <v>3007.3</v>
      </c>
      <c r="BC11" s="76">
        <v>2428.34</v>
      </c>
      <c r="BD11" s="76">
        <v>2995.08</v>
      </c>
      <c r="BE11" s="76">
        <v>2409.52</v>
      </c>
      <c r="BF11" s="77">
        <v>2.5499999999999998</v>
      </c>
      <c r="BG11" s="77">
        <v>2.5499999999999998</v>
      </c>
      <c r="BH11" s="77">
        <v>2.5499999999999998</v>
      </c>
      <c r="BI11" s="75" t="s">
        <v>20</v>
      </c>
      <c r="BJ11" s="75" t="s">
        <v>20</v>
      </c>
      <c r="BK11" s="75" t="s">
        <v>20</v>
      </c>
      <c r="BL11" s="75" t="s">
        <v>20</v>
      </c>
      <c r="BM11" s="75" t="s">
        <v>20</v>
      </c>
      <c r="BN11" s="76">
        <v>85.44</v>
      </c>
      <c r="BO11" s="76">
        <v>67.98</v>
      </c>
      <c r="BP11" s="77">
        <v>85.44</v>
      </c>
      <c r="BQ11" s="77">
        <v>85.44</v>
      </c>
      <c r="BR11" s="76">
        <v>437.14</v>
      </c>
      <c r="BS11" s="76">
        <v>241.3</v>
      </c>
      <c r="BT11" s="77">
        <v>437.14</v>
      </c>
      <c r="BU11" s="77">
        <v>437.14</v>
      </c>
      <c r="BV11" s="76">
        <v>624827</v>
      </c>
      <c r="BW11" s="76">
        <v>651316</v>
      </c>
    </row>
    <row r="12" spans="2:75" ht="43.2" customHeight="1" x14ac:dyDescent="0.3">
      <c r="B12" s="70" t="s">
        <v>236</v>
      </c>
      <c r="C12" s="71" t="s">
        <v>20</v>
      </c>
      <c r="D12" s="72">
        <v>8422.8799999999992</v>
      </c>
      <c r="E12" s="72">
        <v>10097.219999999999</v>
      </c>
      <c r="F12" s="72">
        <v>8484.15</v>
      </c>
      <c r="G12" s="72">
        <v>10321.120000000001</v>
      </c>
      <c r="H12" s="72">
        <v>7387.34</v>
      </c>
      <c r="I12" s="72">
        <v>7220</v>
      </c>
      <c r="J12" s="73">
        <v>9.4600000000000009</v>
      </c>
      <c r="K12" s="73">
        <v>9.4600000000000009</v>
      </c>
      <c r="L12" s="73">
        <v>9.44</v>
      </c>
      <c r="M12" s="75" t="s">
        <v>20</v>
      </c>
      <c r="N12" s="75" t="s">
        <v>20</v>
      </c>
      <c r="O12" s="75" t="s">
        <v>20</v>
      </c>
      <c r="P12" s="75" t="s">
        <v>20</v>
      </c>
      <c r="Q12" s="75" t="s">
        <v>20</v>
      </c>
      <c r="R12" s="72">
        <v>325.75</v>
      </c>
      <c r="S12" s="72">
        <v>334.23</v>
      </c>
      <c r="T12" s="73">
        <v>325.75</v>
      </c>
      <c r="U12" s="73">
        <v>325.75</v>
      </c>
      <c r="V12" s="72">
        <v>1747.9</v>
      </c>
      <c r="W12" s="72">
        <v>1708.14</v>
      </c>
      <c r="X12" s="74">
        <v>1747.9</v>
      </c>
      <c r="Y12" s="74">
        <v>1747.9</v>
      </c>
      <c r="Z12" s="72">
        <v>2209846.7200000002</v>
      </c>
      <c r="AA12" s="72">
        <v>2281842.7200000002</v>
      </c>
      <c r="AB12" s="76">
        <v>8422.8799999999992</v>
      </c>
      <c r="AC12" s="76">
        <v>10131.27</v>
      </c>
      <c r="AD12" s="76">
        <v>8484.15</v>
      </c>
      <c r="AE12" s="76">
        <v>10355.93</v>
      </c>
      <c r="AF12" s="76">
        <v>7387.34</v>
      </c>
      <c r="AG12" s="76">
        <v>7244.35</v>
      </c>
      <c r="AH12" s="77">
        <v>9.4600000000000009</v>
      </c>
      <c r="AI12" s="77">
        <v>9.4600000000000009</v>
      </c>
      <c r="AJ12" s="77">
        <v>9.44</v>
      </c>
      <c r="AK12" s="75" t="s">
        <v>20</v>
      </c>
      <c r="AL12" s="75" t="s">
        <v>20</v>
      </c>
      <c r="AM12" s="75" t="s">
        <v>20</v>
      </c>
      <c r="AN12" s="75" t="s">
        <v>20</v>
      </c>
      <c r="AO12" s="75" t="s">
        <v>20</v>
      </c>
      <c r="AP12" s="76">
        <v>325.75</v>
      </c>
      <c r="AQ12" s="76">
        <v>335.36</v>
      </c>
      <c r="AR12" s="77">
        <v>325.75</v>
      </c>
      <c r="AS12" s="77">
        <v>325.75</v>
      </c>
      <c r="AT12" s="76">
        <v>1747.9</v>
      </c>
      <c r="AU12" s="76">
        <v>1713.9</v>
      </c>
      <c r="AV12" s="78">
        <v>1747.9</v>
      </c>
      <c r="AW12" s="78">
        <v>1747.9</v>
      </c>
      <c r="AX12" s="76">
        <v>2209846.7200000002</v>
      </c>
      <c r="AY12" s="76">
        <v>2289538.5299999998</v>
      </c>
      <c r="AZ12" s="76">
        <v>11539.35</v>
      </c>
      <c r="BA12" s="76">
        <v>14160.48</v>
      </c>
      <c r="BB12" s="76">
        <v>11623.29</v>
      </c>
      <c r="BC12" s="76">
        <v>14474.48</v>
      </c>
      <c r="BD12" s="76">
        <v>10120.66</v>
      </c>
      <c r="BE12" s="76">
        <v>10125.43</v>
      </c>
      <c r="BF12" s="77">
        <v>12.96</v>
      </c>
      <c r="BG12" s="77">
        <v>12.96</v>
      </c>
      <c r="BH12" s="77">
        <v>12.93</v>
      </c>
      <c r="BI12" s="75" t="s">
        <v>20</v>
      </c>
      <c r="BJ12" s="75" t="s">
        <v>20</v>
      </c>
      <c r="BK12" s="75" t="s">
        <v>20</v>
      </c>
      <c r="BL12" s="75" t="s">
        <v>20</v>
      </c>
      <c r="BM12" s="75" t="s">
        <v>20</v>
      </c>
      <c r="BN12" s="76">
        <v>446.28</v>
      </c>
      <c r="BO12" s="76">
        <v>468.73</v>
      </c>
      <c r="BP12" s="77">
        <v>446.28</v>
      </c>
      <c r="BQ12" s="77">
        <v>446.28</v>
      </c>
      <c r="BR12" s="76">
        <v>2394.62</v>
      </c>
      <c r="BS12" s="76">
        <v>2395.52</v>
      </c>
      <c r="BT12" s="77">
        <v>2394.62</v>
      </c>
      <c r="BU12" s="77">
        <v>2394.62</v>
      </c>
      <c r="BV12" s="76">
        <v>3027490.01</v>
      </c>
      <c r="BW12" s="76">
        <v>3200088</v>
      </c>
    </row>
    <row r="13" spans="2:75" ht="43.2" customHeight="1" x14ac:dyDescent="0.3">
      <c r="B13" s="70" t="s">
        <v>237</v>
      </c>
      <c r="C13" s="71" t="s">
        <v>20</v>
      </c>
      <c r="D13" s="72">
        <v>550.69000000000005</v>
      </c>
      <c r="E13" s="72">
        <v>396.91</v>
      </c>
      <c r="F13" s="72">
        <v>550.69000000000005</v>
      </c>
      <c r="G13" s="72">
        <v>396.91</v>
      </c>
      <c r="H13" s="72">
        <v>552.75</v>
      </c>
      <c r="I13" s="72">
        <v>398.03</v>
      </c>
      <c r="J13" s="73">
        <v>4.09</v>
      </c>
      <c r="K13" s="73">
        <v>4.09</v>
      </c>
      <c r="L13" s="73">
        <v>4.09</v>
      </c>
      <c r="M13" s="75" t="s">
        <v>20</v>
      </c>
      <c r="N13" s="75" t="s">
        <v>20</v>
      </c>
      <c r="O13" s="75" t="s">
        <v>20</v>
      </c>
      <c r="P13" s="75" t="s">
        <v>20</v>
      </c>
      <c r="Q13" s="75" t="s">
        <v>20</v>
      </c>
      <c r="R13" s="72">
        <v>1.56</v>
      </c>
      <c r="S13" s="72">
        <v>1.68</v>
      </c>
      <c r="T13" s="73">
        <v>1.56</v>
      </c>
      <c r="U13" s="73">
        <v>1.56</v>
      </c>
      <c r="V13" s="72">
        <v>161.19999999999999</v>
      </c>
      <c r="W13" s="72">
        <v>1.97</v>
      </c>
      <c r="X13" s="74">
        <v>161.19999999999999</v>
      </c>
      <c r="Y13" s="74">
        <v>161.19999999999999</v>
      </c>
      <c r="Z13" s="72">
        <v>338559.72</v>
      </c>
      <c r="AA13" s="72">
        <v>343091.38</v>
      </c>
      <c r="AB13" s="76">
        <v>550.69000000000005</v>
      </c>
      <c r="AC13" s="76">
        <v>434.24</v>
      </c>
      <c r="AD13" s="76">
        <v>550.69000000000005</v>
      </c>
      <c r="AE13" s="76">
        <v>434.24</v>
      </c>
      <c r="AF13" s="76">
        <v>552.75</v>
      </c>
      <c r="AG13" s="76">
        <v>435.46</v>
      </c>
      <c r="AH13" s="77">
        <v>4.09</v>
      </c>
      <c r="AI13" s="77">
        <v>4.09</v>
      </c>
      <c r="AJ13" s="77">
        <v>4.09</v>
      </c>
      <c r="AK13" s="75" t="s">
        <v>20</v>
      </c>
      <c r="AL13" s="75" t="s">
        <v>20</v>
      </c>
      <c r="AM13" s="75" t="s">
        <v>20</v>
      </c>
      <c r="AN13" s="75" t="s">
        <v>20</v>
      </c>
      <c r="AO13" s="75" t="s">
        <v>20</v>
      </c>
      <c r="AP13" s="76">
        <v>1.56</v>
      </c>
      <c r="AQ13" s="76">
        <v>1.84</v>
      </c>
      <c r="AR13" s="77">
        <v>1.56</v>
      </c>
      <c r="AS13" s="77">
        <v>1.56</v>
      </c>
      <c r="AT13" s="76">
        <v>161.19999999999999</v>
      </c>
      <c r="AU13" s="76">
        <v>2.15</v>
      </c>
      <c r="AV13" s="78">
        <v>161.19999999999999</v>
      </c>
      <c r="AW13" s="78">
        <v>161.19999999999999</v>
      </c>
      <c r="AX13" s="76">
        <v>338559.72</v>
      </c>
      <c r="AY13" s="76">
        <v>375356.53</v>
      </c>
      <c r="AZ13" s="76">
        <v>12788.07</v>
      </c>
      <c r="BA13" s="76">
        <v>9515.2800000000007</v>
      </c>
      <c r="BB13" s="76">
        <v>12788.07</v>
      </c>
      <c r="BC13" s="76">
        <v>9515.2800000000007</v>
      </c>
      <c r="BD13" s="76">
        <v>12835.91</v>
      </c>
      <c r="BE13" s="76">
        <v>9542.02</v>
      </c>
      <c r="BF13" s="77">
        <v>94.98</v>
      </c>
      <c r="BG13" s="77">
        <v>94.98</v>
      </c>
      <c r="BH13" s="77">
        <v>94.98</v>
      </c>
      <c r="BI13" s="75" t="s">
        <v>20</v>
      </c>
      <c r="BJ13" s="75" t="s">
        <v>20</v>
      </c>
      <c r="BK13" s="75" t="s">
        <v>20</v>
      </c>
      <c r="BL13" s="75" t="s">
        <v>20</v>
      </c>
      <c r="BM13" s="75" t="s">
        <v>20</v>
      </c>
      <c r="BN13" s="76">
        <v>36.229999999999997</v>
      </c>
      <c r="BO13" s="76">
        <v>40.32</v>
      </c>
      <c r="BP13" s="77">
        <v>36.229999999999997</v>
      </c>
      <c r="BQ13" s="77">
        <v>36.229999999999997</v>
      </c>
      <c r="BR13" s="76">
        <v>3743.37</v>
      </c>
      <c r="BS13" s="76">
        <v>47.11</v>
      </c>
      <c r="BT13" s="77">
        <v>3743.37</v>
      </c>
      <c r="BU13" s="77">
        <v>3743.37</v>
      </c>
      <c r="BV13" s="76">
        <v>7861999.96</v>
      </c>
      <c r="BW13" s="76">
        <v>8224999.96</v>
      </c>
    </row>
    <row r="14" spans="2:75" ht="43.2" customHeight="1" x14ac:dyDescent="0.3">
      <c r="B14" s="70" t="s">
        <v>238</v>
      </c>
      <c r="C14" s="71" t="s">
        <v>20</v>
      </c>
      <c r="D14" s="72">
        <v>3017.33</v>
      </c>
      <c r="E14" s="72">
        <v>3162.33</v>
      </c>
      <c r="F14" s="72">
        <v>3118.24</v>
      </c>
      <c r="G14" s="72">
        <v>3209.83</v>
      </c>
      <c r="H14" s="72">
        <v>3161.02</v>
      </c>
      <c r="I14" s="72">
        <v>3254.39</v>
      </c>
      <c r="J14" s="74">
        <v>13.3</v>
      </c>
      <c r="K14" s="74">
        <v>13.3</v>
      </c>
      <c r="L14" s="74">
        <v>13.3</v>
      </c>
      <c r="M14" s="72">
        <v>32.04</v>
      </c>
      <c r="N14" s="72">
        <v>29.07</v>
      </c>
      <c r="O14" s="73">
        <v>32.04</v>
      </c>
      <c r="P14" s="72">
        <v>32.04</v>
      </c>
      <c r="Q14" s="72">
        <v>29.07</v>
      </c>
      <c r="R14" s="72">
        <v>177.74</v>
      </c>
      <c r="S14" s="72">
        <v>180.53</v>
      </c>
      <c r="T14" s="73">
        <v>177.74</v>
      </c>
      <c r="U14" s="73">
        <v>177.74</v>
      </c>
      <c r="V14" s="72">
        <v>179.69</v>
      </c>
      <c r="W14" s="72">
        <v>168.12</v>
      </c>
      <c r="X14" s="73">
        <v>179.69</v>
      </c>
      <c r="Y14" s="73">
        <v>179.48</v>
      </c>
      <c r="Z14" s="72">
        <v>438044.61</v>
      </c>
      <c r="AA14" s="72">
        <v>449899.55</v>
      </c>
      <c r="AB14" s="76">
        <v>3017.33</v>
      </c>
      <c r="AC14" s="76">
        <v>3334.08</v>
      </c>
      <c r="AD14" s="76">
        <v>3118.24</v>
      </c>
      <c r="AE14" s="76">
        <v>3384.16</v>
      </c>
      <c r="AF14" s="76">
        <v>3161.02</v>
      </c>
      <c r="AG14" s="76">
        <v>3431.14</v>
      </c>
      <c r="AH14" s="78">
        <v>13.3</v>
      </c>
      <c r="AI14" s="78">
        <v>13.3</v>
      </c>
      <c r="AJ14" s="78">
        <v>13.3</v>
      </c>
      <c r="AK14" s="76">
        <v>32.04</v>
      </c>
      <c r="AL14" s="76">
        <v>30.65</v>
      </c>
      <c r="AM14" s="77">
        <v>32.04</v>
      </c>
      <c r="AN14" s="76">
        <v>32.04</v>
      </c>
      <c r="AO14" s="76">
        <v>30.65</v>
      </c>
      <c r="AP14" s="76">
        <v>177.74</v>
      </c>
      <c r="AQ14" s="76">
        <v>190.34</v>
      </c>
      <c r="AR14" s="77">
        <v>177.74</v>
      </c>
      <c r="AS14" s="77">
        <v>177.74</v>
      </c>
      <c r="AT14" s="76">
        <v>179.69</v>
      </c>
      <c r="AU14" s="76">
        <v>177.25</v>
      </c>
      <c r="AV14" s="77">
        <v>179.69</v>
      </c>
      <c r="AW14" s="77">
        <v>179.48</v>
      </c>
      <c r="AX14" s="76">
        <v>438044.61</v>
      </c>
      <c r="AY14" s="76">
        <v>474334.01</v>
      </c>
      <c r="AZ14" s="76">
        <v>20805.400000000001</v>
      </c>
      <c r="BA14" s="76">
        <v>22072.28</v>
      </c>
      <c r="BB14" s="76">
        <v>21501.200000000001</v>
      </c>
      <c r="BC14" s="76">
        <v>22403.82</v>
      </c>
      <c r="BD14" s="76">
        <v>21796.18</v>
      </c>
      <c r="BE14" s="76">
        <v>22714.83</v>
      </c>
      <c r="BF14" s="77">
        <v>91.71</v>
      </c>
      <c r="BG14" s="77">
        <v>91.71</v>
      </c>
      <c r="BH14" s="77">
        <v>91.71</v>
      </c>
      <c r="BI14" s="76">
        <v>220.93</v>
      </c>
      <c r="BJ14" s="76">
        <v>202.91</v>
      </c>
      <c r="BK14" s="77">
        <v>220.93</v>
      </c>
      <c r="BL14" s="76">
        <v>220.93</v>
      </c>
      <c r="BM14" s="76">
        <v>202.91</v>
      </c>
      <c r="BN14" s="76">
        <v>1225.57</v>
      </c>
      <c r="BO14" s="76">
        <v>1260.0899999999999</v>
      </c>
      <c r="BP14" s="77">
        <v>1225.57</v>
      </c>
      <c r="BQ14" s="77">
        <v>1225.57</v>
      </c>
      <c r="BR14" s="76">
        <v>1239.02</v>
      </c>
      <c r="BS14" s="76">
        <v>1173.43</v>
      </c>
      <c r="BT14" s="77">
        <v>1239.02</v>
      </c>
      <c r="BU14" s="77">
        <v>1237.57</v>
      </c>
      <c r="BV14" s="76">
        <v>3020449</v>
      </c>
      <c r="BW14" s="76">
        <v>3140186.01</v>
      </c>
    </row>
    <row r="15" spans="2:75" ht="43.2" customHeight="1" x14ac:dyDescent="0.3">
      <c r="B15" s="70" t="s">
        <v>239</v>
      </c>
      <c r="C15" s="71" t="s">
        <v>20</v>
      </c>
      <c r="D15" s="72">
        <v>83.73</v>
      </c>
      <c r="E15" s="72">
        <v>82.02</v>
      </c>
      <c r="F15" s="72">
        <v>83.73</v>
      </c>
      <c r="G15" s="72">
        <v>82.02</v>
      </c>
      <c r="H15" s="72">
        <v>83.73</v>
      </c>
      <c r="I15" s="72">
        <v>82.02</v>
      </c>
      <c r="J15" s="73">
        <v>0.56000000000000005</v>
      </c>
      <c r="K15" s="73">
        <v>0.56000000000000005</v>
      </c>
      <c r="L15" s="73">
        <v>0.56000000000000005</v>
      </c>
      <c r="M15" s="75" t="s">
        <v>20</v>
      </c>
      <c r="N15" s="75" t="s">
        <v>20</v>
      </c>
      <c r="O15" s="75" t="s">
        <v>20</v>
      </c>
      <c r="P15" s="75" t="s">
        <v>20</v>
      </c>
      <c r="Q15" s="75" t="s">
        <v>20</v>
      </c>
      <c r="R15" s="72">
        <v>6.79</v>
      </c>
      <c r="S15" s="72">
        <v>7.59</v>
      </c>
      <c r="T15" s="73">
        <v>6.79</v>
      </c>
      <c r="U15" s="73">
        <v>6.79</v>
      </c>
      <c r="V15" s="72">
        <v>2.54</v>
      </c>
      <c r="W15" s="72">
        <v>2.2599999999999998</v>
      </c>
      <c r="X15" s="73">
        <v>2.54</v>
      </c>
      <c r="Y15" s="73">
        <v>2.54</v>
      </c>
      <c r="Z15" s="72">
        <v>42230.15</v>
      </c>
      <c r="AA15" s="72">
        <v>42389.49</v>
      </c>
      <c r="AB15" s="76">
        <v>83.73</v>
      </c>
      <c r="AC15" s="76">
        <v>89.52</v>
      </c>
      <c r="AD15" s="76">
        <v>83.73</v>
      </c>
      <c r="AE15" s="76">
        <v>89.52</v>
      </c>
      <c r="AF15" s="76">
        <v>83.73</v>
      </c>
      <c r="AG15" s="76">
        <v>89.52</v>
      </c>
      <c r="AH15" s="77">
        <v>0.56000000000000005</v>
      </c>
      <c r="AI15" s="77">
        <v>0.56000000000000005</v>
      </c>
      <c r="AJ15" s="77">
        <v>0.56000000000000005</v>
      </c>
      <c r="AK15" s="75" t="s">
        <v>20</v>
      </c>
      <c r="AL15" s="75" t="s">
        <v>20</v>
      </c>
      <c r="AM15" s="75" t="s">
        <v>20</v>
      </c>
      <c r="AN15" s="75" t="s">
        <v>20</v>
      </c>
      <c r="AO15" s="75" t="s">
        <v>20</v>
      </c>
      <c r="AP15" s="76">
        <v>6.79</v>
      </c>
      <c r="AQ15" s="76">
        <v>8.2799999999999994</v>
      </c>
      <c r="AR15" s="77">
        <v>6.79</v>
      </c>
      <c r="AS15" s="77">
        <v>6.79</v>
      </c>
      <c r="AT15" s="76">
        <v>2.54</v>
      </c>
      <c r="AU15" s="76">
        <v>2.4700000000000002</v>
      </c>
      <c r="AV15" s="77">
        <v>2.54</v>
      </c>
      <c r="AW15" s="77">
        <v>2.54</v>
      </c>
      <c r="AX15" s="76">
        <v>42230.15</v>
      </c>
      <c r="AY15" s="76">
        <v>46267.31</v>
      </c>
      <c r="AZ15" s="76">
        <v>77.42</v>
      </c>
      <c r="BA15" s="76">
        <v>79.37</v>
      </c>
      <c r="BB15" s="76">
        <v>77.42</v>
      </c>
      <c r="BC15" s="76">
        <v>79.37</v>
      </c>
      <c r="BD15" s="76">
        <v>77.42</v>
      </c>
      <c r="BE15" s="76">
        <v>79.37</v>
      </c>
      <c r="BF15" s="77">
        <v>0.52</v>
      </c>
      <c r="BG15" s="77">
        <v>0.52</v>
      </c>
      <c r="BH15" s="77">
        <v>0.52</v>
      </c>
      <c r="BI15" s="75" t="s">
        <v>20</v>
      </c>
      <c r="BJ15" s="75" t="s">
        <v>20</v>
      </c>
      <c r="BK15" s="75" t="s">
        <v>20</v>
      </c>
      <c r="BL15" s="75" t="s">
        <v>20</v>
      </c>
      <c r="BM15" s="75" t="s">
        <v>20</v>
      </c>
      <c r="BN15" s="76">
        <v>6.28</v>
      </c>
      <c r="BO15" s="76">
        <v>7.34</v>
      </c>
      <c r="BP15" s="77">
        <v>6.28</v>
      </c>
      <c r="BQ15" s="77">
        <v>6.28</v>
      </c>
      <c r="BR15" s="76">
        <v>2.35</v>
      </c>
      <c r="BS15" s="76">
        <v>2.19</v>
      </c>
      <c r="BT15" s="77">
        <v>2.35</v>
      </c>
      <c r="BU15" s="77">
        <v>2.35</v>
      </c>
      <c r="BV15" s="76">
        <v>39046</v>
      </c>
      <c r="BW15" s="76">
        <v>41020.6</v>
      </c>
    </row>
    <row r="16" spans="2:75" ht="43.2" customHeight="1" x14ac:dyDescent="0.3">
      <c r="B16" s="70" t="s">
        <v>240</v>
      </c>
      <c r="C16" s="71" t="s">
        <v>20</v>
      </c>
      <c r="D16" s="72">
        <v>1366.53</v>
      </c>
      <c r="E16" s="72">
        <v>1259.6500000000001</v>
      </c>
      <c r="F16" s="72">
        <v>1381.89</v>
      </c>
      <c r="G16" s="72">
        <v>1264.8900000000001</v>
      </c>
      <c r="H16" s="72">
        <v>1408</v>
      </c>
      <c r="I16" s="72">
        <v>1331.53</v>
      </c>
      <c r="J16" s="73">
        <v>0.28000000000000003</v>
      </c>
      <c r="K16" s="73">
        <v>0.28000000000000003</v>
      </c>
      <c r="L16" s="73">
        <v>0.28000000000000003</v>
      </c>
      <c r="M16" s="75" t="s">
        <v>20</v>
      </c>
      <c r="N16" s="75" t="s">
        <v>20</v>
      </c>
      <c r="O16" s="75" t="s">
        <v>20</v>
      </c>
      <c r="P16" s="75" t="s">
        <v>20</v>
      </c>
      <c r="Q16" s="75" t="s">
        <v>20</v>
      </c>
      <c r="R16" s="72">
        <v>58.06</v>
      </c>
      <c r="S16" s="72">
        <v>47.55</v>
      </c>
      <c r="T16" s="73">
        <v>58.06</v>
      </c>
      <c r="U16" s="73">
        <v>58.06</v>
      </c>
      <c r="V16" s="72">
        <v>274.31</v>
      </c>
      <c r="W16" s="72">
        <v>217.87</v>
      </c>
      <c r="X16" s="73">
        <v>274.31</v>
      </c>
      <c r="Y16" s="73">
        <v>274.31</v>
      </c>
      <c r="Z16" s="72">
        <v>299246.15999999997</v>
      </c>
      <c r="AA16" s="72">
        <v>300445.17</v>
      </c>
      <c r="AB16" s="76">
        <v>1366.53</v>
      </c>
      <c r="AC16" s="76">
        <v>1335.08</v>
      </c>
      <c r="AD16" s="76">
        <v>1381.89</v>
      </c>
      <c r="AE16" s="76">
        <v>1340.63</v>
      </c>
      <c r="AF16" s="76">
        <v>1408</v>
      </c>
      <c r="AG16" s="76">
        <v>1411.26</v>
      </c>
      <c r="AH16" s="77">
        <v>0.28000000000000003</v>
      </c>
      <c r="AI16" s="77">
        <v>0.28000000000000003</v>
      </c>
      <c r="AJ16" s="77">
        <v>0.28000000000000003</v>
      </c>
      <c r="AK16" s="75" t="s">
        <v>20</v>
      </c>
      <c r="AL16" s="75" t="s">
        <v>20</v>
      </c>
      <c r="AM16" s="75" t="s">
        <v>20</v>
      </c>
      <c r="AN16" s="75" t="s">
        <v>20</v>
      </c>
      <c r="AO16" s="75" t="s">
        <v>20</v>
      </c>
      <c r="AP16" s="76">
        <v>58.06</v>
      </c>
      <c r="AQ16" s="76">
        <v>50.4</v>
      </c>
      <c r="AR16" s="77">
        <v>58.06</v>
      </c>
      <c r="AS16" s="77">
        <v>58.06</v>
      </c>
      <c r="AT16" s="76">
        <v>274.31</v>
      </c>
      <c r="AU16" s="76">
        <v>230.92</v>
      </c>
      <c r="AV16" s="77">
        <v>274.31</v>
      </c>
      <c r="AW16" s="77">
        <v>274.31</v>
      </c>
      <c r="AX16" s="76">
        <v>299246.15999999997</v>
      </c>
      <c r="AY16" s="76">
        <v>318435.59999999998</v>
      </c>
      <c r="AZ16" s="76">
        <v>1263.49</v>
      </c>
      <c r="BA16" s="76">
        <v>1183.68</v>
      </c>
      <c r="BB16" s="76">
        <v>1277.7</v>
      </c>
      <c r="BC16" s="76">
        <v>1188.5999999999999</v>
      </c>
      <c r="BD16" s="76">
        <v>1301.8399999999999</v>
      </c>
      <c r="BE16" s="76">
        <v>1251.22</v>
      </c>
      <c r="BF16" s="77">
        <v>0.26</v>
      </c>
      <c r="BG16" s="77">
        <v>0.26</v>
      </c>
      <c r="BH16" s="77">
        <v>0.26</v>
      </c>
      <c r="BI16" s="75" t="s">
        <v>20</v>
      </c>
      <c r="BJ16" s="75" t="s">
        <v>20</v>
      </c>
      <c r="BK16" s="75" t="s">
        <v>20</v>
      </c>
      <c r="BL16" s="75" t="s">
        <v>20</v>
      </c>
      <c r="BM16" s="75" t="s">
        <v>20</v>
      </c>
      <c r="BN16" s="76">
        <v>53.68</v>
      </c>
      <c r="BO16" s="76">
        <v>44.68</v>
      </c>
      <c r="BP16" s="77">
        <v>53.68</v>
      </c>
      <c r="BQ16" s="77">
        <v>53.68</v>
      </c>
      <c r="BR16" s="76">
        <v>253.63</v>
      </c>
      <c r="BS16" s="76">
        <v>204.73</v>
      </c>
      <c r="BT16" s="77">
        <v>253.63</v>
      </c>
      <c r="BU16" s="77">
        <v>253.63</v>
      </c>
      <c r="BV16" s="76">
        <v>276683</v>
      </c>
      <c r="BW16" s="76">
        <v>282325</v>
      </c>
    </row>
    <row r="17" spans="2:75" ht="43.2" customHeight="1" x14ac:dyDescent="0.3">
      <c r="B17" s="70" t="s">
        <v>241</v>
      </c>
      <c r="C17" s="71" t="s">
        <v>20</v>
      </c>
      <c r="D17" s="72">
        <v>15073.83</v>
      </c>
      <c r="E17" s="72">
        <v>13176.08</v>
      </c>
      <c r="F17" s="72">
        <v>18081.57</v>
      </c>
      <c r="G17" s="72">
        <v>16589.689999999999</v>
      </c>
      <c r="H17" s="72">
        <v>15448.26</v>
      </c>
      <c r="I17" s="72">
        <v>13770.34</v>
      </c>
      <c r="J17" s="73">
        <v>1103.43</v>
      </c>
      <c r="K17" s="73">
        <v>1103.43</v>
      </c>
      <c r="L17" s="73">
        <v>1103.42</v>
      </c>
      <c r="M17" s="72">
        <v>101.21</v>
      </c>
      <c r="N17" s="72">
        <v>219.11</v>
      </c>
      <c r="O17" s="73">
        <v>101.21</v>
      </c>
      <c r="P17" s="72">
        <v>101.17</v>
      </c>
      <c r="Q17" s="72">
        <v>209.22</v>
      </c>
      <c r="R17" s="72">
        <v>845.8</v>
      </c>
      <c r="S17" s="72">
        <v>775.03</v>
      </c>
      <c r="T17" s="74">
        <v>845.8</v>
      </c>
      <c r="U17" s="74">
        <v>845.8</v>
      </c>
      <c r="V17" s="72">
        <v>1227.19</v>
      </c>
      <c r="W17" s="72">
        <v>1070.3900000000001</v>
      </c>
      <c r="X17" s="73">
        <v>1227.19</v>
      </c>
      <c r="Y17" s="73">
        <v>1227.19</v>
      </c>
      <c r="Z17" s="72">
        <v>3232578.41</v>
      </c>
      <c r="AA17" s="72">
        <v>3252830.94</v>
      </c>
      <c r="AB17" s="76">
        <v>15073.83</v>
      </c>
      <c r="AC17" s="76">
        <v>13905.74</v>
      </c>
      <c r="AD17" s="76">
        <v>18081.57</v>
      </c>
      <c r="AE17" s="76">
        <v>17508.38</v>
      </c>
      <c r="AF17" s="76">
        <v>15448.26</v>
      </c>
      <c r="AG17" s="76">
        <v>14532.9</v>
      </c>
      <c r="AH17" s="77">
        <v>1103.43</v>
      </c>
      <c r="AI17" s="77">
        <v>1103.43</v>
      </c>
      <c r="AJ17" s="77">
        <v>1103.42</v>
      </c>
      <c r="AK17" s="76">
        <v>101.21</v>
      </c>
      <c r="AL17" s="76">
        <v>231.24</v>
      </c>
      <c r="AM17" s="77">
        <v>101.21</v>
      </c>
      <c r="AN17" s="76">
        <v>101.17</v>
      </c>
      <c r="AO17" s="76">
        <v>220.81</v>
      </c>
      <c r="AP17" s="76">
        <v>845.8</v>
      </c>
      <c r="AQ17" s="76">
        <v>817.95</v>
      </c>
      <c r="AR17" s="78">
        <v>845.8</v>
      </c>
      <c r="AS17" s="78">
        <v>845.8</v>
      </c>
      <c r="AT17" s="76">
        <v>1227.19</v>
      </c>
      <c r="AU17" s="76">
        <v>1129.67</v>
      </c>
      <c r="AV17" s="77">
        <v>1227.19</v>
      </c>
      <c r="AW17" s="77">
        <v>1227.19</v>
      </c>
      <c r="AX17" s="76">
        <v>3232578.41</v>
      </c>
      <c r="AY17" s="76">
        <v>3432964.13</v>
      </c>
      <c r="AZ17" s="76">
        <v>13937.26</v>
      </c>
      <c r="BA17" s="76">
        <v>12328.83</v>
      </c>
      <c r="BB17" s="76">
        <v>16718.22</v>
      </c>
      <c r="BC17" s="76">
        <v>15522.93</v>
      </c>
      <c r="BD17" s="76">
        <v>14283.46</v>
      </c>
      <c r="BE17" s="76">
        <v>12884.87</v>
      </c>
      <c r="BF17" s="77">
        <v>1020.23</v>
      </c>
      <c r="BG17" s="77">
        <v>1020.23</v>
      </c>
      <c r="BH17" s="77">
        <v>1020.22</v>
      </c>
      <c r="BI17" s="76">
        <v>93.58</v>
      </c>
      <c r="BJ17" s="76">
        <v>205.02</v>
      </c>
      <c r="BK17" s="77">
        <v>93.58</v>
      </c>
      <c r="BL17" s="76">
        <v>93.54</v>
      </c>
      <c r="BM17" s="76">
        <v>195.77</v>
      </c>
      <c r="BN17" s="76">
        <v>782.03</v>
      </c>
      <c r="BO17" s="76">
        <v>725.19</v>
      </c>
      <c r="BP17" s="77">
        <v>782.03</v>
      </c>
      <c r="BQ17" s="77">
        <v>782.03</v>
      </c>
      <c r="BR17" s="76">
        <v>1134.6600000000001</v>
      </c>
      <c r="BS17" s="76">
        <v>1001.57</v>
      </c>
      <c r="BT17" s="77">
        <v>1134.6600000000001</v>
      </c>
      <c r="BU17" s="77">
        <v>1134.6600000000001</v>
      </c>
      <c r="BV17" s="76">
        <v>2988842</v>
      </c>
      <c r="BW17" s="76">
        <v>3043666</v>
      </c>
    </row>
    <row r="18" spans="2:75" ht="43.2" customHeight="1" x14ac:dyDescent="0.3">
      <c r="B18" s="70" t="s">
        <v>242</v>
      </c>
      <c r="C18" s="71" t="s">
        <v>20</v>
      </c>
      <c r="D18" s="72">
        <v>33249.339999999997</v>
      </c>
      <c r="E18" s="72">
        <v>26151.119999999999</v>
      </c>
      <c r="F18" s="72">
        <v>37189.589999999997</v>
      </c>
      <c r="G18" s="72">
        <v>29796.23</v>
      </c>
      <c r="H18" s="72">
        <v>32836.11</v>
      </c>
      <c r="I18" s="72">
        <v>27136.9</v>
      </c>
      <c r="J18" s="73">
        <v>2395.8200000000002</v>
      </c>
      <c r="K18" s="73">
        <v>2395.8200000000002</v>
      </c>
      <c r="L18" s="73">
        <v>2395.8200000000002</v>
      </c>
      <c r="M18" s="75" t="s">
        <v>20</v>
      </c>
      <c r="N18" s="75" t="s">
        <v>20</v>
      </c>
      <c r="O18" s="75" t="s">
        <v>20</v>
      </c>
      <c r="P18" s="75" t="s">
        <v>20</v>
      </c>
      <c r="Q18" s="75" t="s">
        <v>20</v>
      </c>
      <c r="R18" s="72">
        <v>1290.6500000000001</v>
      </c>
      <c r="S18" s="72">
        <v>916.46</v>
      </c>
      <c r="T18" s="73">
        <v>1290.6500000000001</v>
      </c>
      <c r="U18" s="73">
        <v>1290.6500000000001</v>
      </c>
      <c r="V18" s="72">
        <v>6253.93</v>
      </c>
      <c r="W18" s="72">
        <v>4528.66</v>
      </c>
      <c r="X18" s="73">
        <v>6253.93</v>
      </c>
      <c r="Y18" s="73">
        <v>6253.93</v>
      </c>
      <c r="Z18" s="72">
        <v>4826787.8</v>
      </c>
      <c r="AA18" s="72">
        <v>4862067.32</v>
      </c>
      <c r="AB18" s="76">
        <v>33249.339999999997</v>
      </c>
      <c r="AC18" s="76">
        <v>28031.96</v>
      </c>
      <c r="AD18" s="76">
        <v>37189.589999999997</v>
      </c>
      <c r="AE18" s="76">
        <v>31939.24</v>
      </c>
      <c r="AF18" s="76">
        <v>32836.11</v>
      </c>
      <c r="AG18" s="76">
        <v>29088.639999999999</v>
      </c>
      <c r="AH18" s="77">
        <v>2395.8200000000002</v>
      </c>
      <c r="AI18" s="77">
        <v>2395.8200000000002</v>
      </c>
      <c r="AJ18" s="77">
        <v>2395.8200000000002</v>
      </c>
      <c r="AK18" s="75" t="s">
        <v>20</v>
      </c>
      <c r="AL18" s="75" t="s">
        <v>20</v>
      </c>
      <c r="AM18" s="75" t="s">
        <v>20</v>
      </c>
      <c r="AN18" s="75" t="s">
        <v>20</v>
      </c>
      <c r="AO18" s="75" t="s">
        <v>20</v>
      </c>
      <c r="AP18" s="76">
        <v>1290.6500000000001</v>
      </c>
      <c r="AQ18" s="76">
        <v>982.37</v>
      </c>
      <c r="AR18" s="77">
        <v>1290.6500000000001</v>
      </c>
      <c r="AS18" s="77">
        <v>1290.6500000000001</v>
      </c>
      <c r="AT18" s="76">
        <v>6253.93</v>
      </c>
      <c r="AU18" s="76">
        <v>4854.37</v>
      </c>
      <c r="AV18" s="77">
        <v>6253.93</v>
      </c>
      <c r="AW18" s="77">
        <v>6253.93</v>
      </c>
      <c r="AX18" s="76">
        <v>4826787.8</v>
      </c>
      <c r="AY18" s="76">
        <v>5211757.2699999996</v>
      </c>
      <c r="AZ18" s="76">
        <v>30742.34</v>
      </c>
      <c r="BA18" s="76">
        <v>24853.14</v>
      </c>
      <c r="BB18" s="76">
        <v>34385.49</v>
      </c>
      <c r="BC18" s="76">
        <v>28317.33</v>
      </c>
      <c r="BD18" s="76">
        <v>30360.27</v>
      </c>
      <c r="BE18" s="76">
        <v>25789.99</v>
      </c>
      <c r="BF18" s="77">
        <v>2215.1799999999998</v>
      </c>
      <c r="BG18" s="77">
        <v>2215.1799999999998</v>
      </c>
      <c r="BH18" s="77">
        <v>2215.1799999999998</v>
      </c>
      <c r="BI18" s="75" t="s">
        <v>20</v>
      </c>
      <c r="BJ18" s="75" t="s">
        <v>20</v>
      </c>
      <c r="BK18" s="75" t="s">
        <v>20</v>
      </c>
      <c r="BL18" s="75" t="s">
        <v>20</v>
      </c>
      <c r="BM18" s="75" t="s">
        <v>20</v>
      </c>
      <c r="BN18" s="76">
        <v>1193.33</v>
      </c>
      <c r="BO18" s="76">
        <v>870.97</v>
      </c>
      <c r="BP18" s="77">
        <v>1193.33</v>
      </c>
      <c r="BQ18" s="77">
        <v>1193.33</v>
      </c>
      <c r="BR18" s="76">
        <v>5782.38</v>
      </c>
      <c r="BS18" s="76">
        <v>4303.88</v>
      </c>
      <c r="BT18" s="77">
        <v>5782.38</v>
      </c>
      <c r="BU18" s="77">
        <v>5782.38</v>
      </c>
      <c r="BV18" s="76">
        <v>4462848</v>
      </c>
      <c r="BW18" s="76">
        <v>4620744</v>
      </c>
    </row>
    <row r="19" spans="2:75" ht="43.2" customHeight="1" x14ac:dyDescent="0.3">
      <c r="B19" s="70" t="s">
        <v>243</v>
      </c>
      <c r="C19" s="71" t="s">
        <v>20</v>
      </c>
      <c r="D19" s="72">
        <v>372.12</v>
      </c>
      <c r="E19" s="72">
        <v>331.5</v>
      </c>
      <c r="F19" s="72">
        <v>372.12</v>
      </c>
      <c r="G19" s="72">
        <v>331.5</v>
      </c>
      <c r="H19" s="72">
        <v>372.12</v>
      </c>
      <c r="I19" s="72">
        <v>331.5</v>
      </c>
      <c r="J19" s="73">
        <v>1.71</v>
      </c>
      <c r="K19" s="73">
        <v>1.71</v>
      </c>
      <c r="L19" s="73">
        <v>1.71</v>
      </c>
      <c r="M19" s="75" t="s">
        <v>20</v>
      </c>
      <c r="N19" s="75" t="s">
        <v>20</v>
      </c>
      <c r="O19" s="75" t="s">
        <v>20</v>
      </c>
      <c r="P19" s="75" t="s">
        <v>20</v>
      </c>
      <c r="Q19" s="75" t="s">
        <v>20</v>
      </c>
      <c r="R19" s="72">
        <v>1.34</v>
      </c>
      <c r="S19" s="72">
        <v>1.45</v>
      </c>
      <c r="T19" s="73">
        <v>1.34</v>
      </c>
      <c r="U19" s="73">
        <v>1.34</v>
      </c>
      <c r="V19" s="72">
        <v>46.24</v>
      </c>
      <c r="W19" s="72">
        <v>46.67</v>
      </c>
      <c r="X19" s="73">
        <v>46.24</v>
      </c>
      <c r="Y19" s="73">
        <v>46.24</v>
      </c>
      <c r="Z19" s="72">
        <v>248952.32000000001</v>
      </c>
      <c r="AA19" s="72">
        <v>255459.39</v>
      </c>
      <c r="AB19" s="76">
        <v>372.12</v>
      </c>
      <c r="AC19" s="76">
        <v>357.8</v>
      </c>
      <c r="AD19" s="76">
        <v>372.12</v>
      </c>
      <c r="AE19" s="76">
        <v>357.8</v>
      </c>
      <c r="AF19" s="76">
        <v>372.12</v>
      </c>
      <c r="AG19" s="76">
        <v>357.8</v>
      </c>
      <c r="AH19" s="77">
        <v>1.71</v>
      </c>
      <c r="AI19" s="77">
        <v>1.71</v>
      </c>
      <c r="AJ19" s="77">
        <v>1.71</v>
      </c>
      <c r="AK19" s="75" t="s">
        <v>20</v>
      </c>
      <c r="AL19" s="75" t="s">
        <v>20</v>
      </c>
      <c r="AM19" s="75" t="s">
        <v>20</v>
      </c>
      <c r="AN19" s="75" t="s">
        <v>20</v>
      </c>
      <c r="AO19" s="75" t="s">
        <v>20</v>
      </c>
      <c r="AP19" s="76">
        <v>1.34</v>
      </c>
      <c r="AQ19" s="76">
        <v>1.57</v>
      </c>
      <c r="AR19" s="77">
        <v>1.34</v>
      </c>
      <c r="AS19" s="77">
        <v>1.34</v>
      </c>
      <c r="AT19" s="76">
        <v>46.24</v>
      </c>
      <c r="AU19" s="76">
        <v>50.37</v>
      </c>
      <c r="AV19" s="77">
        <v>46.24</v>
      </c>
      <c r="AW19" s="77">
        <v>46.24</v>
      </c>
      <c r="AX19" s="76">
        <v>248952.32000000001</v>
      </c>
      <c r="AY19" s="76">
        <v>275727.34999999998</v>
      </c>
      <c r="AZ19" s="76">
        <v>344.06</v>
      </c>
      <c r="BA19" s="76">
        <v>317.23</v>
      </c>
      <c r="BB19" s="76">
        <v>344.06</v>
      </c>
      <c r="BC19" s="76">
        <v>317.23</v>
      </c>
      <c r="BD19" s="76">
        <v>344.06</v>
      </c>
      <c r="BE19" s="76">
        <v>317.23</v>
      </c>
      <c r="BF19" s="77">
        <v>1.58</v>
      </c>
      <c r="BG19" s="77">
        <v>1.58</v>
      </c>
      <c r="BH19" s="77">
        <v>1.58</v>
      </c>
      <c r="BI19" s="75" t="s">
        <v>20</v>
      </c>
      <c r="BJ19" s="75" t="s">
        <v>20</v>
      </c>
      <c r="BK19" s="75" t="s">
        <v>20</v>
      </c>
      <c r="BL19" s="75" t="s">
        <v>20</v>
      </c>
      <c r="BM19" s="75" t="s">
        <v>20</v>
      </c>
      <c r="BN19" s="76">
        <v>1.24</v>
      </c>
      <c r="BO19" s="76">
        <v>1.39</v>
      </c>
      <c r="BP19" s="77">
        <v>1.24</v>
      </c>
      <c r="BQ19" s="77">
        <v>1.24</v>
      </c>
      <c r="BR19" s="76">
        <v>42.75</v>
      </c>
      <c r="BS19" s="76">
        <v>44.66</v>
      </c>
      <c r="BT19" s="77">
        <v>42.75</v>
      </c>
      <c r="BU19" s="77">
        <v>42.75</v>
      </c>
      <c r="BV19" s="76">
        <v>230181.32</v>
      </c>
      <c r="BW19" s="76">
        <v>244459.87</v>
      </c>
    </row>
    <row r="20" spans="2:75" ht="43.2" customHeight="1" x14ac:dyDescent="0.3">
      <c r="B20" s="70" t="s">
        <v>244</v>
      </c>
      <c r="C20" s="71" t="s">
        <v>20</v>
      </c>
      <c r="D20" s="72">
        <v>204.14</v>
      </c>
      <c r="E20" s="72">
        <v>294.81</v>
      </c>
      <c r="F20" s="72">
        <v>204.14</v>
      </c>
      <c r="G20" s="72">
        <v>294.81</v>
      </c>
      <c r="H20" s="72">
        <v>189.62</v>
      </c>
      <c r="I20" s="72">
        <v>276.33</v>
      </c>
      <c r="J20" s="73">
        <v>98.63</v>
      </c>
      <c r="K20" s="73">
        <v>98.63</v>
      </c>
      <c r="L20" s="73">
        <v>98.63</v>
      </c>
      <c r="M20" s="75" t="s">
        <v>20</v>
      </c>
      <c r="N20" s="75" t="s">
        <v>20</v>
      </c>
      <c r="O20" s="75" t="s">
        <v>20</v>
      </c>
      <c r="P20" s="75" t="s">
        <v>20</v>
      </c>
      <c r="Q20" s="75" t="s">
        <v>20</v>
      </c>
      <c r="R20" s="75" t="s">
        <v>20</v>
      </c>
      <c r="S20" s="75" t="s">
        <v>20</v>
      </c>
      <c r="T20" s="75" t="s">
        <v>20</v>
      </c>
      <c r="U20" s="75" t="s">
        <v>20</v>
      </c>
      <c r="V20" s="72">
        <v>0.5</v>
      </c>
      <c r="W20" s="72">
        <v>3.63</v>
      </c>
      <c r="X20" s="74">
        <v>0.5</v>
      </c>
      <c r="Y20" s="74">
        <v>0.5</v>
      </c>
      <c r="Z20" s="72">
        <v>217369.87</v>
      </c>
      <c r="AA20" s="72">
        <v>198844.89</v>
      </c>
      <c r="AB20" s="76">
        <v>204.14</v>
      </c>
      <c r="AC20" s="76">
        <v>323.64999999999998</v>
      </c>
      <c r="AD20" s="76">
        <v>204.14</v>
      </c>
      <c r="AE20" s="76">
        <v>323.64999999999998</v>
      </c>
      <c r="AF20" s="76">
        <v>189.62</v>
      </c>
      <c r="AG20" s="76">
        <v>303.36</v>
      </c>
      <c r="AH20" s="77">
        <v>98.63</v>
      </c>
      <c r="AI20" s="77">
        <v>98.63</v>
      </c>
      <c r="AJ20" s="77">
        <v>98.63</v>
      </c>
      <c r="AK20" s="75" t="s">
        <v>20</v>
      </c>
      <c r="AL20" s="75" t="s">
        <v>20</v>
      </c>
      <c r="AM20" s="75" t="s">
        <v>20</v>
      </c>
      <c r="AN20" s="75" t="s">
        <v>20</v>
      </c>
      <c r="AO20" s="75" t="s">
        <v>20</v>
      </c>
      <c r="AP20" s="75" t="s">
        <v>20</v>
      </c>
      <c r="AQ20" s="75" t="s">
        <v>20</v>
      </c>
      <c r="AR20" s="75" t="s">
        <v>20</v>
      </c>
      <c r="AS20" s="75" t="s">
        <v>20</v>
      </c>
      <c r="AT20" s="76">
        <v>0.5</v>
      </c>
      <c r="AU20" s="76">
        <v>3.99</v>
      </c>
      <c r="AV20" s="78">
        <v>0.5</v>
      </c>
      <c r="AW20" s="78">
        <v>0.5</v>
      </c>
      <c r="AX20" s="76">
        <v>217369.87</v>
      </c>
      <c r="AY20" s="76">
        <v>218298.78</v>
      </c>
      <c r="AZ20" s="76">
        <v>74668</v>
      </c>
      <c r="BA20" s="76">
        <v>114286.16</v>
      </c>
      <c r="BB20" s="76">
        <v>74668</v>
      </c>
      <c r="BC20" s="76">
        <v>114286.16</v>
      </c>
      <c r="BD20" s="76">
        <v>69357.039999999994</v>
      </c>
      <c r="BE20" s="76">
        <v>107121.42</v>
      </c>
      <c r="BF20" s="77">
        <v>36075.760000000002</v>
      </c>
      <c r="BG20" s="77">
        <v>36075.760000000002</v>
      </c>
      <c r="BH20" s="77">
        <v>36075.760000000002</v>
      </c>
      <c r="BI20" s="75" t="s">
        <v>20</v>
      </c>
      <c r="BJ20" s="75" t="s">
        <v>20</v>
      </c>
      <c r="BK20" s="75" t="s">
        <v>20</v>
      </c>
      <c r="BL20" s="75" t="s">
        <v>20</v>
      </c>
      <c r="BM20" s="75" t="s">
        <v>20</v>
      </c>
      <c r="BN20" s="75" t="s">
        <v>20</v>
      </c>
      <c r="BO20" s="75" t="s">
        <v>20</v>
      </c>
      <c r="BP20" s="75" t="s">
        <v>20</v>
      </c>
      <c r="BQ20" s="75" t="s">
        <v>20</v>
      </c>
      <c r="BR20" s="76">
        <v>182.88</v>
      </c>
      <c r="BS20" s="76">
        <v>1408.93</v>
      </c>
      <c r="BT20" s="77">
        <v>182.88</v>
      </c>
      <c r="BU20" s="77">
        <v>182.88</v>
      </c>
      <c r="BV20" s="76">
        <v>79507073.030000001</v>
      </c>
      <c r="BW20" s="76">
        <v>77084901.150000006</v>
      </c>
    </row>
    <row r="21" spans="2:75" ht="43.2" customHeight="1" x14ac:dyDescent="0.3">
      <c r="B21" s="70" t="s">
        <v>245</v>
      </c>
      <c r="C21" s="71" t="s">
        <v>20</v>
      </c>
      <c r="D21" s="72">
        <v>110.19</v>
      </c>
      <c r="E21" s="72">
        <v>114.19</v>
      </c>
      <c r="F21" s="72">
        <v>110.22</v>
      </c>
      <c r="G21" s="72">
        <v>114.19</v>
      </c>
      <c r="H21" s="72">
        <v>110.19</v>
      </c>
      <c r="I21" s="72">
        <v>114.19</v>
      </c>
      <c r="J21" s="73">
        <v>5.38</v>
      </c>
      <c r="K21" s="73">
        <v>5.38</v>
      </c>
      <c r="L21" s="73">
        <v>5.38</v>
      </c>
      <c r="M21" s="72">
        <v>0.57999999999999996</v>
      </c>
      <c r="N21" s="72">
        <v>0.7</v>
      </c>
      <c r="O21" s="73">
        <v>0.57999999999999996</v>
      </c>
      <c r="P21" s="72">
        <v>0.57999999999999996</v>
      </c>
      <c r="Q21" s="72">
        <v>0.7</v>
      </c>
      <c r="R21" s="72">
        <v>12.01</v>
      </c>
      <c r="S21" s="72">
        <v>10.62</v>
      </c>
      <c r="T21" s="73">
        <v>12.01</v>
      </c>
      <c r="U21" s="73">
        <v>12.01</v>
      </c>
      <c r="V21" s="72">
        <v>7.13</v>
      </c>
      <c r="W21" s="72">
        <v>6.1</v>
      </c>
      <c r="X21" s="73">
        <v>7.13</v>
      </c>
      <c r="Y21" s="73">
        <v>7.13</v>
      </c>
      <c r="Z21" s="72">
        <v>33386.22</v>
      </c>
      <c r="AA21" s="72">
        <v>33847.29</v>
      </c>
      <c r="AB21" s="76">
        <v>110.19</v>
      </c>
      <c r="AC21" s="76">
        <v>129.68</v>
      </c>
      <c r="AD21" s="76">
        <v>110.22</v>
      </c>
      <c r="AE21" s="76">
        <v>129.68</v>
      </c>
      <c r="AF21" s="76">
        <v>110.19</v>
      </c>
      <c r="AG21" s="76">
        <v>129.68</v>
      </c>
      <c r="AH21" s="77">
        <v>5.38</v>
      </c>
      <c r="AI21" s="77">
        <v>5.38</v>
      </c>
      <c r="AJ21" s="77">
        <v>5.38</v>
      </c>
      <c r="AK21" s="76">
        <v>0.57999999999999996</v>
      </c>
      <c r="AL21" s="76">
        <v>0.8</v>
      </c>
      <c r="AM21" s="77">
        <v>0.57999999999999996</v>
      </c>
      <c r="AN21" s="76">
        <v>0.57999999999999996</v>
      </c>
      <c r="AO21" s="76">
        <v>0.8</v>
      </c>
      <c r="AP21" s="76">
        <v>12.01</v>
      </c>
      <c r="AQ21" s="76">
        <v>12.06</v>
      </c>
      <c r="AR21" s="77">
        <v>12.01</v>
      </c>
      <c r="AS21" s="77">
        <v>12.01</v>
      </c>
      <c r="AT21" s="76">
        <v>7.13</v>
      </c>
      <c r="AU21" s="76">
        <v>6.93</v>
      </c>
      <c r="AV21" s="77">
        <v>7.13</v>
      </c>
      <c r="AW21" s="77">
        <v>7.13</v>
      </c>
      <c r="AX21" s="76">
        <v>33386.22</v>
      </c>
      <c r="AY21" s="76">
        <v>38440.36</v>
      </c>
      <c r="AZ21" s="76">
        <v>15208.01</v>
      </c>
      <c r="BA21" s="76">
        <v>16651.87</v>
      </c>
      <c r="BB21" s="76">
        <v>15212.15</v>
      </c>
      <c r="BC21" s="76">
        <v>16651.87</v>
      </c>
      <c r="BD21" s="76">
        <v>15208.01</v>
      </c>
      <c r="BE21" s="76">
        <v>16651.87</v>
      </c>
      <c r="BF21" s="77">
        <v>742.53</v>
      </c>
      <c r="BG21" s="77">
        <v>742.53</v>
      </c>
      <c r="BH21" s="77">
        <v>742.53</v>
      </c>
      <c r="BI21" s="76">
        <v>80.05</v>
      </c>
      <c r="BJ21" s="76">
        <v>102.73</v>
      </c>
      <c r="BK21" s="77">
        <v>80.05</v>
      </c>
      <c r="BL21" s="76">
        <v>80.05</v>
      </c>
      <c r="BM21" s="76">
        <v>102.73</v>
      </c>
      <c r="BN21" s="76">
        <v>1657.57</v>
      </c>
      <c r="BO21" s="76">
        <v>1548.59</v>
      </c>
      <c r="BP21" s="77">
        <v>1657.57</v>
      </c>
      <c r="BQ21" s="77">
        <v>1657.57</v>
      </c>
      <c r="BR21" s="76">
        <v>984.06</v>
      </c>
      <c r="BS21" s="76">
        <v>889.86</v>
      </c>
      <c r="BT21" s="77">
        <v>984.06</v>
      </c>
      <c r="BU21" s="77">
        <v>984.06</v>
      </c>
      <c r="BV21" s="76">
        <v>4607839.22</v>
      </c>
      <c r="BW21" s="76">
        <v>4936026.68</v>
      </c>
    </row>
    <row r="22" spans="2:75" ht="43.2" customHeight="1" x14ac:dyDescent="0.3">
      <c r="B22" s="70" t="s">
        <v>246</v>
      </c>
      <c r="C22" s="71" t="s">
        <v>20</v>
      </c>
      <c r="D22" s="72">
        <v>2541.61</v>
      </c>
      <c r="E22" s="72">
        <v>1968.65</v>
      </c>
      <c r="F22" s="72">
        <v>2541.61</v>
      </c>
      <c r="G22" s="72">
        <v>1968.65</v>
      </c>
      <c r="H22" s="72">
        <v>2541.61</v>
      </c>
      <c r="I22" s="72">
        <v>1968.65</v>
      </c>
      <c r="J22" s="73">
        <v>9.93</v>
      </c>
      <c r="K22" s="73">
        <v>9.93</v>
      </c>
      <c r="L22" s="73">
        <v>9.93</v>
      </c>
      <c r="M22" s="75" t="s">
        <v>20</v>
      </c>
      <c r="N22" s="75" t="s">
        <v>20</v>
      </c>
      <c r="O22" s="75" t="s">
        <v>20</v>
      </c>
      <c r="P22" s="75" t="s">
        <v>20</v>
      </c>
      <c r="Q22" s="75" t="s">
        <v>20</v>
      </c>
      <c r="R22" s="72">
        <v>55.74</v>
      </c>
      <c r="S22" s="72">
        <v>59.2</v>
      </c>
      <c r="T22" s="73">
        <v>55.74</v>
      </c>
      <c r="U22" s="73">
        <v>55.74</v>
      </c>
      <c r="V22" s="72">
        <v>1067.75</v>
      </c>
      <c r="W22" s="72">
        <v>561.72</v>
      </c>
      <c r="X22" s="73">
        <v>1067.75</v>
      </c>
      <c r="Y22" s="73">
        <v>1067.75</v>
      </c>
      <c r="Z22" s="72">
        <v>457308.47</v>
      </c>
      <c r="AA22" s="72">
        <v>463549.22</v>
      </c>
      <c r="AB22" s="76">
        <v>2541.61</v>
      </c>
      <c r="AC22" s="76">
        <v>2094.38</v>
      </c>
      <c r="AD22" s="76">
        <v>2541.61</v>
      </c>
      <c r="AE22" s="76">
        <v>2094.38</v>
      </c>
      <c r="AF22" s="76">
        <v>2541.61</v>
      </c>
      <c r="AG22" s="76">
        <v>2094.38</v>
      </c>
      <c r="AH22" s="77">
        <v>9.93</v>
      </c>
      <c r="AI22" s="77">
        <v>9.93</v>
      </c>
      <c r="AJ22" s="77">
        <v>9.93</v>
      </c>
      <c r="AK22" s="75" t="s">
        <v>20</v>
      </c>
      <c r="AL22" s="75" t="s">
        <v>20</v>
      </c>
      <c r="AM22" s="75" t="s">
        <v>20</v>
      </c>
      <c r="AN22" s="75" t="s">
        <v>20</v>
      </c>
      <c r="AO22" s="75" t="s">
        <v>20</v>
      </c>
      <c r="AP22" s="76">
        <v>55.74</v>
      </c>
      <c r="AQ22" s="76">
        <v>62.98</v>
      </c>
      <c r="AR22" s="77">
        <v>55.74</v>
      </c>
      <c r="AS22" s="77">
        <v>55.74</v>
      </c>
      <c r="AT22" s="76">
        <v>1067.75</v>
      </c>
      <c r="AU22" s="76">
        <v>597.59</v>
      </c>
      <c r="AV22" s="77">
        <v>1067.75</v>
      </c>
      <c r="AW22" s="77">
        <v>1067.75</v>
      </c>
      <c r="AX22" s="76">
        <v>457308.47</v>
      </c>
      <c r="AY22" s="76">
        <v>493154.56</v>
      </c>
      <c r="AZ22" s="76">
        <v>2349.9699999999998</v>
      </c>
      <c r="BA22" s="76">
        <v>1856.88</v>
      </c>
      <c r="BB22" s="76">
        <v>2349.9699999999998</v>
      </c>
      <c r="BC22" s="76">
        <v>1856.88</v>
      </c>
      <c r="BD22" s="76">
        <v>2349.9699999999998</v>
      </c>
      <c r="BE22" s="76">
        <v>1856.88</v>
      </c>
      <c r="BF22" s="77">
        <v>9.18</v>
      </c>
      <c r="BG22" s="77">
        <v>9.18</v>
      </c>
      <c r="BH22" s="77">
        <v>9.18</v>
      </c>
      <c r="BI22" s="75" t="s">
        <v>20</v>
      </c>
      <c r="BJ22" s="75" t="s">
        <v>20</v>
      </c>
      <c r="BK22" s="75" t="s">
        <v>20</v>
      </c>
      <c r="BL22" s="75" t="s">
        <v>20</v>
      </c>
      <c r="BM22" s="75" t="s">
        <v>20</v>
      </c>
      <c r="BN22" s="76">
        <v>51.54</v>
      </c>
      <c r="BO22" s="76">
        <v>55.84</v>
      </c>
      <c r="BP22" s="77">
        <v>51.54</v>
      </c>
      <c r="BQ22" s="77">
        <v>51.54</v>
      </c>
      <c r="BR22" s="76">
        <v>987.24</v>
      </c>
      <c r="BS22" s="76">
        <v>529.82000000000005</v>
      </c>
      <c r="BT22" s="77">
        <v>987.24</v>
      </c>
      <c r="BU22" s="77">
        <v>987.24</v>
      </c>
      <c r="BV22" s="76">
        <v>422827.41</v>
      </c>
      <c r="BW22" s="76">
        <v>437230.83</v>
      </c>
    </row>
    <row r="23" spans="2:75" ht="43.2" customHeight="1" x14ac:dyDescent="0.3">
      <c r="B23" s="70" t="s">
        <v>247</v>
      </c>
      <c r="C23" s="71" t="s">
        <v>20</v>
      </c>
      <c r="D23" s="72">
        <v>6878.26</v>
      </c>
      <c r="E23" s="72">
        <v>7634.54</v>
      </c>
      <c r="F23" s="72">
        <v>7013.81</v>
      </c>
      <c r="G23" s="72">
        <v>7771.1</v>
      </c>
      <c r="H23" s="72">
        <v>6840.92</v>
      </c>
      <c r="I23" s="72">
        <v>6843.23</v>
      </c>
      <c r="J23" s="73">
        <v>100.18</v>
      </c>
      <c r="K23" s="73">
        <v>100.18</v>
      </c>
      <c r="L23" s="73">
        <v>100.18</v>
      </c>
      <c r="M23" s="72">
        <v>-1.32</v>
      </c>
      <c r="N23" s="72">
        <v>48.39</v>
      </c>
      <c r="O23" s="73">
        <v>35.57</v>
      </c>
      <c r="P23" s="72">
        <v>13.21</v>
      </c>
      <c r="Q23" s="72">
        <v>62.52</v>
      </c>
      <c r="R23" s="72">
        <v>83</v>
      </c>
      <c r="S23" s="72">
        <v>28.51</v>
      </c>
      <c r="T23" s="72">
        <v>83</v>
      </c>
      <c r="U23" s="72">
        <v>83</v>
      </c>
      <c r="V23" s="72">
        <v>1823.92</v>
      </c>
      <c r="W23" s="72">
        <v>1410.61</v>
      </c>
      <c r="X23" s="73">
        <v>1823.92</v>
      </c>
      <c r="Y23" s="73">
        <v>1823.92</v>
      </c>
      <c r="Z23" s="72">
        <v>2355797.86</v>
      </c>
      <c r="AA23" s="72">
        <v>2308521.98</v>
      </c>
      <c r="AB23" s="76">
        <v>6878.26</v>
      </c>
      <c r="AC23" s="76">
        <v>8124.81</v>
      </c>
      <c r="AD23" s="76">
        <v>7013.81</v>
      </c>
      <c r="AE23" s="76">
        <v>8270.14</v>
      </c>
      <c r="AF23" s="76">
        <v>6840.92</v>
      </c>
      <c r="AG23" s="76">
        <v>7282.68</v>
      </c>
      <c r="AH23" s="77">
        <v>100.18</v>
      </c>
      <c r="AI23" s="77">
        <v>100.18</v>
      </c>
      <c r="AJ23" s="77">
        <v>100.18</v>
      </c>
      <c r="AK23" s="76">
        <v>-1.32</v>
      </c>
      <c r="AL23" s="76">
        <v>51.5</v>
      </c>
      <c r="AM23" s="77">
        <v>35.57</v>
      </c>
      <c r="AN23" s="76">
        <v>13.21</v>
      </c>
      <c r="AO23" s="76">
        <v>66.53</v>
      </c>
      <c r="AP23" s="76">
        <v>83</v>
      </c>
      <c r="AQ23" s="76">
        <v>30.34</v>
      </c>
      <c r="AR23" s="76">
        <v>83</v>
      </c>
      <c r="AS23" s="76">
        <v>83</v>
      </c>
      <c r="AT23" s="76">
        <v>1823.92</v>
      </c>
      <c r="AU23" s="76">
        <v>1501.2</v>
      </c>
      <c r="AV23" s="77">
        <v>1823.92</v>
      </c>
      <c r="AW23" s="77">
        <v>1823.92</v>
      </c>
      <c r="AX23" s="76">
        <v>2355797.86</v>
      </c>
      <c r="AY23" s="76">
        <v>2456768.2200000002</v>
      </c>
      <c r="AZ23" s="76">
        <v>6359.64</v>
      </c>
      <c r="BA23" s="76">
        <v>7203.46</v>
      </c>
      <c r="BB23" s="76">
        <v>6484.97</v>
      </c>
      <c r="BC23" s="76">
        <v>7332.31</v>
      </c>
      <c r="BD23" s="76">
        <v>6325.11</v>
      </c>
      <c r="BE23" s="76">
        <v>6456.82</v>
      </c>
      <c r="BF23" s="77">
        <v>92.63</v>
      </c>
      <c r="BG23" s="77">
        <v>92.63</v>
      </c>
      <c r="BH23" s="77">
        <v>92.63</v>
      </c>
      <c r="BI23" s="76">
        <v>-1.22</v>
      </c>
      <c r="BJ23" s="76">
        <v>45.66</v>
      </c>
      <c r="BK23" s="77">
        <v>32.89</v>
      </c>
      <c r="BL23" s="76">
        <v>12.21</v>
      </c>
      <c r="BM23" s="76">
        <v>58.99</v>
      </c>
      <c r="BN23" s="76">
        <v>76.739999999999995</v>
      </c>
      <c r="BO23" s="76">
        <v>26.9</v>
      </c>
      <c r="BP23" s="77">
        <v>76.739999999999995</v>
      </c>
      <c r="BQ23" s="77">
        <v>76.739999999999995</v>
      </c>
      <c r="BR23" s="76">
        <v>1686.4</v>
      </c>
      <c r="BS23" s="76">
        <v>1330.96</v>
      </c>
      <c r="BT23" s="78">
        <v>1686.4</v>
      </c>
      <c r="BU23" s="78">
        <v>1686.4</v>
      </c>
      <c r="BV23" s="76">
        <v>2178170.7000000002</v>
      </c>
      <c r="BW23" s="76">
        <v>2178170.7000000002</v>
      </c>
    </row>
    <row r="24" spans="2:75" ht="43.2" customHeight="1" x14ac:dyDescent="0.3">
      <c r="B24" s="70" t="s">
        <v>248</v>
      </c>
      <c r="C24" s="71" t="s">
        <v>20</v>
      </c>
      <c r="D24" s="72">
        <v>15245.86</v>
      </c>
      <c r="E24" s="72">
        <v>12976.96</v>
      </c>
      <c r="F24" s="72">
        <v>19926.490000000002</v>
      </c>
      <c r="G24" s="72">
        <v>17645.64</v>
      </c>
      <c r="H24" s="72">
        <v>16493.53</v>
      </c>
      <c r="I24" s="72">
        <v>15562.46</v>
      </c>
      <c r="J24" s="73">
        <v>140.52000000000001</v>
      </c>
      <c r="K24" s="73">
        <v>140.52000000000001</v>
      </c>
      <c r="L24" s="73">
        <v>140.52000000000001</v>
      </c>
      <c r="M24" s="72">
        <v>54.95</v>
      </c>
      <c r="N24" s="72">
        <v>34.67</v>
      </c>
      <c r="O24" s="73">
        <v>97.66</v>
      </c>
      <c r="P24" s="75" t="s">
        <v>20</v>
      </c>
      <c r="Q24" s="72">
        <v>335.3</v>
      </c>
      <c r="R24" s="72">
        <v>624.85</v>
      </c>
      <c r="S24" s="72">
        <v>618.25</v>
      </c>
      <c r="T24" s="73">
        <v>624.85</v>
      </c>
      <c r="U24" s="73">
        <v>624.85</v>
      </c>
      <c r="V24" s="72">
        <v>9.69</v>
      </c>
      <c r="W24" s="72">
        <v>33.61</v>
      </c>
      <c r="X24" s="73">
        <v>9.69</v>
      </c>
      <c r="Y24" s="73">
        <v>9.69</v>
      </c>
      <c r="Z24" s="72">
        <v>4442885.1900000004</v>
      </c>
      <c r="AA24" s="72">
        <v>4509039.04</v>
      </c>
      <c r="AB24" s="76">
        <v>15245.86</v>
      </c>
      <c r="AC24" s="76">
        <v>13523.58</v>
      </c>
      <c r="AD24" s="76">
        <v>19926.490000000002</v>
      </c>
      <c r="AE24" s="76">
        <v>18388.91</v>
      </c>
      <c r="AF24" s="76">
        <v>16493.53</v>
      </c>
      <c r="AG24" s="76">
        <v>16217.98</v>
      </c>
      <c r="AH24" s="77">
        <v>140.52000000000001</v>
      </c>
      <c r="AI24" s="77">
        <v>140.52000000000001</v>
      </c>
      <c r="AJ24" s="77">
        <v>140.52000000000001</v>
      </c>
      <c r="AK24" s="76">
        <v>54.95</v>
      </c>
      <c r="AL24" s="76">
        <v>36.130000000000003</v>
      </c>
      <c r="AM24" s="77">
        <v>97.66</v>
      </c>
      <c r="AN24" s="75" t="s">
        <v>20</v>
      </c>
      <c r="AO24" s="76">
        <v>349.42</v>
      </c>
      <c r="AP24" s="76">
        <v>624.85</v>
      </c>
      <c r="AQ24" s="76">
        <v>644.29</v>
      </c>
      <c r="AR24" s="77">
        <v>624.85</v>
      </c>
      <c r="AS24" s="77">
        <v>624.85</v>
      </c>
      <c r="AT24" s="76">
        <v>9.69</v>
      </c>
      <c r="AU24" s="76">
        <v>35.03</v>
      </c>
      <c r="AV24" s="77">
        <v>9.69</v>
      </c>
      <c r="AW24" s="77">
        <v>9.69</v>
      </c>
      <c r="AX24" s="76">
        <v>4442885.1900000004</v>
      </c>
      <c r="AY24" s="76">
        <v>4698968.5599999996</v>
      </c>
      <c r="AZ24" s="76">
        <v>2308828.46</v>
      </c>
      <c r="BA24" s="76">
        <v>2024007.95</v>
      </c>
      <c r="BB24" s="76">
        <v>3017661.67</v>
      </c>
      <c r="BC24" s="76">
        <v>2752178.05</v>
      </c>
      <c r="BD24" s="76">
        <v>2497775.2400000002</v>
      </c>
      <c r="BE24" s="76">
        <v>2427265.6</v>
      </c>
      <c r="BF24" s="77">
        <v>21280.31</v>
      </c>
      <c r="BG24" s="77">
        <v>21280.31</v>
      </c>
      <c r="BH24" s="77">
        <v>21280.31</v>
      </c>
      <c r="BI24" s="76">
        <v>8321.61</v>
      </c>
      <c r="BJ24" s="76">
        <v>5407.4</v>
      </c>
      <c r="BK24" s="78">
        <v>14789.6</v>
      </c>
      <c r="BL24" s="75" t="s">
        <v>20</v>
      </c>
      <c r="BM24" s="76">
        <v>52295.98</v>
      </c>
      <c r="BN24" s="76">
        <v>94627.1</v>
      </c>
      <c r="BO24" s="76">
        <v>96427.73</v>
      </c>
      <c r="BP24" s="78">
        <v>94627.1</v>
      </c>
      <c r="BQ24" s="78">
        <v>94627.1</v>
      </c>
      <c r="BR24" s="76">
        <v>1467.45</v>
      </c>
      <c r="BS24" s="76">
        <v>5242.7700000000004</v>
      </c>
      <c r="BT24" s="77">
        <v>1467.45</v>
      </c>
      <c r="BU24" s="77">
        <v>1467.45</v>
      </c>
      <c r="BV24" s="76">
        <v>672829200.30999994</v>
      </c>
      <c r="BW24" s="76">
        <v>703271599.42999995</v>
      </c>
    </row>
    <row r="25" spans="2:75" ht="43.2" customHeight="1" x14ac:dyDescent="0.3">
      <c r="B25" s="70" t="s">
        <v>249</v>
      </c>
      <c r="C25" s="71" t="s">
        <v>20</v>
      </c>
      <c r="D25" s="72">
        <v>4233.5200000000004</v>
      </c>
      <c r="E25" s="72">
        <v>3985.88</v>
      </c>
      <c r="F25" s="72">
        <v>4412.9799999999996</v>
      </c>
      <c r="G25" s="72">
        <v>4286.2299999999996</v>
      </c>
      <c r="H25" s="72">
        <v>4030.76</v>
      </c>
      <c r="I25" s="72">
        <v>3936.65</v>
      </c>
      <c r="J25" s="73">
        <v>109.54</v>
      </c>
      <c r="K25" s="73">
        <v>109.54</v>
      </c>
      <c r="L25" s="73">
        <v>109.54</v>
      </c>
      <c r="M25" s="75" t="s">
        <v>20</v>
      </c>
      <c r="N25" s="75" t="s">
        <v>20</v>
      </c>
      <c r="O25" s="75" t="s">
        <v>20</v>
      </c>
      <c r="P25" s="75" t="s">
        <v>20</v>
      </c>
      <c r="Q25" s="75" t="s">
        <v>20</v>
      </c>
      <c r="R25" s="72">
        <v>123.66</v>
      </c>
      <c r="S25" s="72">
        <v>132.28</v>
      </c>
      <c r="T25" s="73">
        <v>123.66</v>
      </c>
      <c r="U25" s="73">
        <v>123.66</v>
      </c>
      <c r="V25" s="72">
        <v>1.23</v>
      </c>
      <c r="W25" s="72">
        <v>1.3</v>
      </c>
      <c r="X25" s="73">
        <v>1.23</v>
      </c>
      <c r="Y25" s="73">
        <v>1.23</v>
      </c>
      <c r="Z25" s="72">
        <v>1902243.72</v>
      </c>
      <c r="AA25" s="72">
        <v>1935984.6399999999</v>
      </c>
      <c r="AB25" s="76">
        <v>4233.5200000000004</v>
      </c>
      <c r="AC25" s="76">
        <v>3922.97</v>
      </c>
      <c r="AD25" s="76">
        <v>4412.9799999999996</v>
      </c>
      <c r="AE25" s="76">
        <v>4218.58</v>
      </c>
      <c r="AF25" s="76">
        <v>4030.76</v>
      </c>
      <c r="AG25" s="76">
        <v>3874.52</v>
      </c>
      <c r="AH25" s="77">
        <v>109.54</v>
      </c>
      <c r="AI25" s="77">
        <v>109.54</v>
      </c>
      <c r="AJ25" s="77">
        <v>109.54</v>
      </c>
      <c r="AK25" s="75" t="s">
        <v>20</v>
      </c>
      <c r="AL25" s="75" t="s">
        <v>20</v>
      </c>
      <c r="AM25" s="75" t="s">
        <v>20</v>
      </c>
      <c r="AN25" s="75" t="s">
        <v>20</v>
      </c>
      <c r="AO25" s="75" t="s">
        <v>20</v>
      </c>
      <c r="AP25" s="76">
        <v>123.66</v>
      </c>
      <c r="AQ25" s="76">
        <v>130.19</v>
      </c>
      <c r="AR25" s="77">
        <v>123.66</v>
      </c>
      <c r="AS25" s="77">
        <v>123.66</v>
      </c>
      <c r="AT25" s="76">
        <v>1.23</v>
      </c>
      <c r="AU25" s="76">
        <v>1.28</v>
      </c>
      <c r="AV25" s="77">
        <v>1.23</v>
      </c>
      <c r="AW25" s="77">
        <v>1.23</v>
      </c>
      <c r="AX25" s="76">
        <v>1902243.72</v>
      </c>
      <c r="AY25" s="76">
        <v>1905429.11</v>
      </c>
      <c r="AZ25" s="76">
        <v>5772521.79</v>
      </c>
      <c r="BA25" s="76">
        <v>5577600.29</v>
      </c>
      <c r="BB25" s="76">
        <v>6017220.4699999997</v>
      </c>
      <c r="BC25" s="76">
        <v>5997892.6699999999</v>
      </c>
      <c r="BD25" s="76">
        <v>5496052.9100000001</v>
      </c>
      <c r="BE25" s="76">
        <v>5508715.0499999998</v>
      </c>
      <c r="BF25" s="77">
        <v>149360.82</v>
      </c>
      <c r="BG25" s="77">
        <v>149360.82</v>
      </c>
      <c r="BH25" s="77">
        <v>149360.82</v>
      </c>
      <c r="BI25" s="75" t="s">
        <v>20</v>
      </c>
      <c r="BJ25" s="75" t="s">
        <v>20</v>
      </c>
      <c r="BK25" s="75" t="s">
        <v>20</v>
      </c>
      <c r="BL25" s="75" t="s">
        <v>20</v>
      </c>
      <c r="BM25" s="75" t="s">
        <v>20</v>
      </c>
      <c r="BN25" s="76">
        <v>168613.84</v>
      </c>
      <c r="BO25" s="76">
        <v>185101.54</v>
      </c>
      <c r="BP25" s="77">
        <v>168613.84</v>
      </c>
      <c r="BQ25" s="77">
        <v>168613.84</v>
      </c>
      <c r="BR25" s="76">
        <v>1677.14</v>
      </c>
      <c r="BS25" s="76">
        <v>1819.88</v>
      </c>
      <c r="BT25" s="77">
        <v>1677.14</v>
      </c>
      <c r="BU25" s="77">
        <v>1677.14</v>
      </c>
      <c r="BV25" s="76">
        <v>2593762004.3699999</v>
      </c>
      <c r="BW25" s="76">
        <v>2709101000.02</v>
      </c>
    </row>
    <row r="26" spans="2:75" ht="43.2" customHeight="1" x14ac:dyDescent="0.3">
      <c r="B26" s="70" t="s">
        <v>250</v>
      </c>
      <c r="C26" s="71" t="s">
        <v>20</v>
      </c>
      <c r="D26" s="72">
        <v>88.24</v>
      </c>
      <c r="E26" s="72">
        <v>80.27</v>
      </c>
      <c r="F26" s="72">
        <v>88.24</v>
      </c>
      <c r="G26" s="72">
        <v>80.27</v>
      </c>
      <c r="H26" s="72">
        <v>88.24</v>
      </c>
      <c r="I26" s="72">
        <v>80.27</v>
      </c>
      <c r="J26" s="73">
        <v>0.35</v>
      </c>
      <c r="K26" s="73">
        <v>0.35</v>
      </c>
      <c r="L26" s="73">
        <v>0.35</v>
      </c>
      <c r="M26" s="75" t="s">
        <v>20</v>
      </c>
      <c r="N26" s="75" t="s">
        <v>20</v>
      </c>
      <c r="O26" s="75" t="s">
        <v>20</v>
      </c>
      <c r="P26" s="75" t="s">
        <v>20</v>
      </c>
      <c r="Q26" s="75" t="s">
        <v>20</v>
      </c>
      <c r="R26" s="72">
        <v>1.3</v>
      </c>
      <c r="S26" s="72">
        <v>2.13</v>
      </c>
      <c r="T26" s="74">
        <v>1.3</v>
      </c>
      <c r="U26" s="74">
        <v>1.3</v>
      </c>
      <c r="V26" s="72">
        <v>14.78</v>
      </c>
      <c r="W26" s="72">
        <v>19.34</v>
      </c>
      <c r="X26" s="73">
        <v>14.78</v>
      </c>
      <c r="Y26" s="73">
        <v>14.78</v>
      </c>
      <c r="Z26" s="72">
        <v>39534.519999999997</v>
      </c>
      <c r="AA26" s="72">
        <v>44650.25</v>
      </c>
      <c r="AB26" s="76">
        <v>88.24</v>
      </c>
      <c r="AC26" s="76">
        <v>86.51</v>
      </c>
      <c r="AD26" s="76">
        <v>88.24</v>
      </c>
      <c r="AE26" s="76">
        <v>86.51</v>
      </c>
      <c r="AF26" s="76">
        <v>88.24</v>
      </c>
      <c r="AG26" s="76">
        <v>86.51</v>
      </c>
      <c r="AH26" s="77">
        <v>0.35</v>
      </c>
      <c r="AI26" s="77">
        <v>0.35</v>
      </c>
      <c r="AJ26" s="77">
        <v>0.35</v>
      </c>
      <c r="AK26" s="75" t="s">
        <v>20</v>
      </c>
      <c r="AL26" s="75" t="s">
        <v>20</v>
      </c>
      <c r="AM26" s="75" t="s">
        <v>20</v>
      </c>
      <c r="AN26" s="75" t="s">
        <v>20</v>
      </c>
      <c r="AO26" s="75" t="s">
        <v>20</v>
      </c>
      <c r="AP26" s="76">
        <v>1.3</v>
      </c>
      <c r="AQ26" s="76">
        <v>2.2999999999999998</v>
      </c>
      <c r="AR26" s="78">
        <v>1.3</v>
      </c>
      <c r="AS26" s="78">
        <v>1.3</v>
      </c>
      <c r="AT26" s="76">
        <v>14.78</v>
      </c>
      <c r="AU26" s="76">
        <v>20.84</v>
      </c>
      <c r="AV26" s="77">
        <v>14.78</v>
      </c>
      <c r="AW26" s="77">
        <v>14.78</v>
      </c>
      <c r="AX26" s="76">
        <v>39534.519999999997</v>
      </c>
      <c r="AY26" s="76">
        <v>48121.32</v>
      </c>
      <c r="AZ26" s="76">
        <v>81.59</v>
      </c>
      <c r="BA26" s="76">
        <v>76.7</v>
      </c>
      <c r="BB26" s="76">
        <v>81.59</v>
      </c>
      <c r="BC26" s="76">
        <v>76.7</v>
      </c>
      <c r="BD26" s="76">
        <v>81.59</v>
      </c>
      <c r="BE26" s="76">
        <v>76.7</v>
      </c>
      <c r="BF26" s="77">
        <v>0.32</v>
      </c>
      <c r="BG26" s="77">
        <v>0.32</v>
      </c>
      <c r="BH26" s="77">
        <v>0.32</v>
      </c>
      <c r="BI26" s="75" t="s">
        <v>20</v>
      </c>
      <c r="BJ26" s="75" t="s">
        <v>20</v>
      </c>
      <c r="BK26" s="75" t="s">
        <v>20</v>
      </c>
      <c r="BL26" s="75" t="s">
        <v>20</v>
      </c>
      <c r="BM26" s="75" t="s">
        <v>20</v>
      </c>
      <c r="BN26" s="76">
        <v>1.2</v>
      </c>
      <c r="BO26" s="76">
        <v>2.04</v>
      </c>
      <c r="BP26" s="78">
        <v>1.2</v>
      </c>
      <c r="BQ26" s="78">
        <v>1.2</v>
      </c>
      <c r="BR26" s="76">
        <v>13.67</v>
      </c>
      <c r="BS26" s="76">
        <v>18.48</v>
      </c>
      <c r="BT26" s="77">
        <v>13.67</v>
      </c>
      <c r="BU26" s="77">
        <v>13.67</v>
      </c>
      <c r="BV26" s="76">
        <v>36553.620000000003</v>
      </c>
      <c r="BW26" s="76">
        <v>42664.36</v>
      </c>
    </row>
    <row r="27" spans="2:75" ht="43.2" customHeight="1" x14ac:dyDescent="0.3">
      <c r="B27" s="70" t="s">
        <v>251</v>
      </c>
      <c r="C27" s="71" t="s">
        <v>20</v>
      </c>
      <c r="D27" s="72">
        <v>196.89</v>
      </c>
      <c r="E27" s="72">
        <v>177.79</v>
      </c>
      <c r="F27" s="72">
        <v>196.89</v>
      </c>
      <c r="G27" s="72">
        <v>177.79</v>
      </c>
      <c r="H27" s="72">
        <v>196.89</v>
      </c>
      <c r="I27" s="72">
        <v>177.79</v>
      </c>
      <c r="J27" s="73">
        <v>5.66</v>
      </c>
      <c r="K27" s="73">
        <v>5.66</v>
      </c>
      <c r="L27" s="73">
        <v>5.66</v>
      </c>
      <c r="M27" s="75" t="s">
        <v>20</v>
      </c>
      <c r="N27" s="75" t="s">
        <v>20</v>
      </c>
      <c r="O27" s="75" t="s">
        <v>20</v>
      </c>
      <c r="P27" s="75" t="s">
        <v>20</v>
      </c>
      <c r="Q27" s="75" t="s">
        <v>20</v>
      </c>
      <c r="R27" s="72">
        <v>2.65</v>
      </c>
      <c r="S27" s="72">
        <v>3.63</v>
      </c>
      <c r="T27" s="73">
        <v>2.65</v>
      </c>
      <c r="U27" s="73">
        <v>2.65</v>
      </c>
      <c r="V27" s="72">
        <v>13.81</v>
      </c>
      <c r="W27" s="72">
        <v>15.88</v>
      </c>
      <c r="X27" s="73">
        <v>13.81</v>
      </c>
      <c r="Y27" s="73">
        <v>13.81</v>
      </c>
      <c r="Z27" s="72">
        <v>82638.87</v>
      </c>
      <c r="AA27" s="72">
        <v>84036.41</v>
      </c>
      <c r="AB27" s="76">
        <v>196.89</v>
      </c>
      <c r="AC27" s="76">
        <v>192.33</v>
      </c>
      <c r="AD27" s="76">
        <v>196.89</v>
      </c>
      <c r="AE27" s="76">
        <v>192.33</v>
      </c>
      <c r="AF27" s="76">
        <v>196.89</v>
      </c>
      <c r="AG27" s="76">
        <v>192.33</v>
      </c>
      <c r="AH27" s="77">
        <v>5.66</v>
      </c>
      <c r="AI27" s="77">
        <v>5.66</v>
      </c>
      <c r="AJ27" s="77">
        <v>5.66</v>
      </c>
      <c r="AK27" s="75" t="s">
        <v>20</v>
      </c>
      <c r="AL27" s="75" t="s">
        <v>20</v>
      </c>
      <c r="AM27" s="75" t="s">
        <v>20</v>
      </c>
      <c r="AN27" s="75" t="s">
        <v>20</v>
      </c>
      <c r="AO27" s="75" t="s">
        <v>20</v>
      </c>
      <c r="AP27" s="76">
        <v>2.65</v>
      </c>
      <c r="AQ27" s="76">
        <v>3.93</v>
      </c>
      <c r="AR27" s="77">
        <v>2.65</v>
      </c>
      <c r="AS27" s="77">
        <v>2.65</v>
      </c>
      <c r="AT27" s="76">
        <v>13.81</v>
      </c>
      <c r="AU27" s="76">
        <v>17.18</v>
      </c>
      <c r="AV27" s="77">
        <v>13.81</v>
      </c>
      <c r="AW27" s="77">
        <v>13.81</v>
      </c>
      <c r="AX27" s="76">
        <v>82638.87</v>
      </c>
      <c r="AY27" s="76">
        <v>90909.37</v>
      </c>
      <c r="AZ27" s="76">
        <v>182.04</v>
      </c>
      <c r="BA27" s="76">
        <v>170.52</v>
      </c>
      <c r="BB27" s="76">
        <v>182.04</v>
      </c>
      <c r="BC27" s="76">
        <v>170.52</v>
      </c>
      <c r="BD27" s="76">
        <v>182.04</v>
      </c>
      <c r="BE27" s="76">
        <v>170.52</v>
      </c>
      <c r="BF27" s="77">
        <v>5.23</v>
      </c>
      <c r="BG27" s="77">
        <v>5.23</v>
      </c>
      <c r="BH27" s="77">
        <v>5.23</v>
      </c>
      <c r="BI27" s="75" t="s">
        <v>20</v>
      </c>
      <c r="BJ27" s="75" t="s">
        <v>20</v>
      </c>
      <c r="BK27" s="75" t="s">
        <v>20</v>
      </c>
      <c r="BL27" s="75" t="s">
        <v>20</v>
      </c>
      <c r="BM27" s="75" t="s">
        <v>20</v>
      </c>
      <c r="BN27" s="76">
        <v>2.4500000000000002</v>
      </c>
      <c r="BO27" s="76">
        <v>3.48</v>
      </c>
      <c r="BP27" s="77">
        <v>2.4500000000000002</v>
      </c>
      <c r="BQ27" s="77">
        <v>2.4500000000000002</v>
      </c>
      <c r="BR27" s="76">
        <v>12.77</v>
      </c>
      <c r="BS27" s="76">
        <v>15.23</v>
      </c>
      <c r="BT27" s="77">
        <v>12.77</v>
      </c>
      <c r="BU27" s="77">
        <v>12.77</v>
      </c>
      <c r="BV27" s="76">
        <v>76407.899999999994</v>
      </c>
      <c r="BW27" s="76">
        <v>80600.25</v>
      </c>
    </row>
    <row r="28" spans="2:75" ht="43.2" customHeight="1" x14ac:dyDescent="0.3">
      <c r="B28" s="70" t="s">
        <v>252</v>
      </c>
      <c r="C28" s="71" t="s">
        <v>20</v>
      </c>
      <c r="D28" s="72">
        <v>596.48</v>
      </c>
      <c r="E28" s="72">
        <v>649.75</v>
      </c>
      <c r="F28" s="72">
        <v>596.99</v>
      </c>
      <c r="G28" s="72">
        <v>649.91999999999996</v>
      </c>
      <c r="H28" s="72">
        <v>596.48</v>
      </c>
      <c r="I28" s="72">
        <v>649.75</v>
      </c>
      <c r="J28" s="73">
        <v>1.04</v>
      </c>
      <c r="K28" s="73">
        <v>1.04</v>
      </c>
      <c r="L28" s="73">
        <v>1.04</v>
      </c>
      <c r="M28" s="75" t="s">
        <v>20</v>
      </c>
      <c r="N28" s="75" t="s">
        <v>20</v>
      </c>
      <c r="O28" s="75" t="s">
        <v>20</v>
      </c>
      <c r="P28" s="75" t="s">
        <v>20</v>
      </c>
      <c r="Q28" s="75" t="s">
        <v>20</v>
      </c>
      <c r="R28" s="72">
        <v>35.979999999999997</v>
      </c>
      <c r="S28" s="72">
        <v>35.86</v>
      </c>
      <c r="T28" s="73">
        <v>35.979999999999997</v>
      </c>
      <c r="U28" s="73">
        <v>35.979999999999997</v>
      </c>
      <c r="V28" s="72">
        <v>0.1</v>
      </c>
      <c r="W28" s="72">
        <v>7.0000000000000007E-2</v>
      </c>
      <c r="X28" s="74">
        <v>0.1</v>
      </c>
      <c r="Y28" s="74">
        <v>0.1</v>
      </c>
      <c r="Z28" s="72">
        <v>59717.58</v>
      </c>
      <c r="AA28" s="72">
        <v>65463.31</v>
      </c>
      <c r="AB28" s="76">
        <v>596.48</v>
      </c>
      <c r="AC28" s="76">
        <v>694.21</v>
      </c>
      <c r="AD28" s="76">
        <v>596.99</v>
      </c>
      <c r="AE28" s="76">
        <v>694.39</v>
      </c>
      <c r="AF28" s="76">
        <v>596.48</v>
      </c>
      <c r="AG28" s="76">
        <v>694.21</v>
      </c>
      <c r="AH28" s="77">
        <v>1.04</v>
      </c>
      <c r="AI28" s="77">
        <v>1.04</v>
      </c>
      <c r="AJ28" s="77">
        <v>1.04</v>
      </c>
      <c r="AK28" s="75" t="s">
        <v>20</v>
      </c>
      <c r="AL28" s="75" t="s">
        <v>20</v>
      </c>
      <c r="AM28" s="75" t="s">
        <v>20</v>
      </c>
      <c r="AN28" s="75" t="s">
        <v>20</v>
      </c>
      <c r="AO28" s="75" t="s">
        <v>20</v>
      </c>
      <c r="AP28" s="76">
        <v>35.979999999999997</v>
      </c>
      <c r="AQ28" s="76">
        <v>38.31</v>
      </c>
      <c r="AR28" s="77">
        <v>35.979999999999997</v>
      </c>
      <c r="AS28" s="77">
        <v>35.979999999999997</v>
      </c>
      <c r="AT28" s="76">
        <v>0.1</v>
      </c>
      <c r="AU28" s="76">
        <v>7.0000000000000007E-2</v>
      </c>
      <c r="AV28" s="78">
        <v>0.1</v>
      </c>
      <c r="AW28" s="78">
        <v>0.1</v>
      </c>
      <c r="AX28" s="76">
        <v>59717.58</v>
      </c>
      <c r="AY28" s="76">
        <v>69942.48</v>
      </c>
      <c r="AZ28" s="76">
        <v>551.51</v>
      </c>
      <c r="BA28" s="76">
        <v>615.49</v>
      </c>
      <c r="BB28" s="76">
        <v>551.98</v>
      </c>
      <c r="BC28" s="76">
        <v>615.65</v>
      </c>
      <c r="BD28" s="76">
        <v>551.51</v>
      </c>
      <c r="BE28" s="76">
        <v>615.49</v>
      </c>
      <c r="BF28" s="77">
        <v>0.96</v>
      </c>
      <c r="BG28" s="77">
        <v>0.96</v>
      </c>
      <c r="BH28" s="77">
        <v>0.96</v>
      </c>
      <c r="BI28" s="75" t="s">
        <v>20</v>
      </c>
      <c r="BJ28" s="75" t="s">
        <v>20</v>
      </c>
      <c r="BK28" s="75" t="s">
        <v>20</v>
      </c>
      <c r="BL28" s="75" t="s">
        <v>20</v>
      </c>
      <c r="BM28" s="75" t="s">
        <v>20</v>
      </c>
      <c r="BN28" s="76">
        <v>33.270000000000003</v>
      </c>
      <c r="BO28" s="76">
        <v>33.97</v>
      </c>
      <c r="BP28" s="77">
        <v>33.270000000000003</v>
      </c>
      <c r="BQ28" s="77">
        <v>33.270000000000003</v>
      </c>
      <c r="BR28" s="76">
        <v>0.09</v>
      </c>
      <c r="BS28" s="76">
        <v>0.06</v>
      </c>
      <c r="BT28" s="77">
        <v>0.09</v>
      </c>
      <c r="BU28" s="77">
        <v>0.09</v>
      </c>
      <c r="BV28" s="76">
        <v>55214.87</v>
      </c>
      <c r="BW28" s="76">
        <v>62011</v>
      </c>
    </row>
    <row r="29" spans="2:75" ht="43.2" customHeight="1" x14ac:dyDescent="0.3">
      <c r="B29" s="70" t="s">
        <v>253</v>
      </c>
      <c r="C29" s="71" t="s">
        <v>20</v>
      </c>
      <c r="D29" s="72">
        <v>7444.38</v>
      </c>
      <c r="E29" s="72">
        <v>7052.22</v>
      </c>
      <c r="F29" s="72">
        <v>7526.03</v>
      </c>
      <c r="G29" s="72">
        <v>7097.83</v>
      </c>
      <c r="H29" s="72">
        <v>7522.38</v>
      </c>
      <c r="I29" s="72">
        <v>7150.61</v>
      </c>
      <c r="J29" s="75" t="s">
        <v>20</v>
      </c>
      <c r="K29" s="75" t="s">
        <v>20</v>
      </c>
      <c r="L29" s="75" t="s">
        <v>20</v>
      </c>
      <c r="M29" s="73">
        <v>2.13</v>
      </c>
      <c r="N29" s="75" t="s">
        <v>20</v>
      </c>
      <c r="O29" s="73">
        <v>2.13</v>
      </c>
      <c r="P29" s="73">
        <v>2.13</v>
      </c>
      <c r="Q29" s="75" t="s">
        <v>20</v>
      </c>
      <c r="R29" s="72">
        <v>439.72</v>
      </c>
      <c r="S29" s="72">
        <v>466.84</v>
      </c>
      <c r="T29" s="73">
        <v>439.72</v>
      </c>
      <c r="U29" s="73">
        <v>439.72</v>
      </c>
      <c r="V29" s="72">
        <v>1382.72</v>
      </c>
      <c r="W29" s="72">
        <v>985.03</v>
      </c>
      <c r="X29" s="73">
        <v>1382.72</v>
      </c>
      <c r="Y29" s="73">
        <v>1382.72</v>
      </c>
      <c r="Z29" s="72">
        <v>1212686.57</v>
      </c>
      <c r="AA29" s="72">
        <v>1233373.8799999999</v>
      </c>
      <c r="AB29" s="76">
        <v>7444.38</v>
      </c>
      <c r="AC29" s="76">
        <v>7580.35</v>
      </c>
      <c r="AD29" s="76">
        <v>7526.03</v>
      </c>
      <c r="AE29" s="76">
        <v>7629.37</v>
      </c>
      <c r="AF29" s="76">
        <v>7522.38</v>
      </c>
      <c r="AG29" s="76">
        <v>7686.11</v>
      </c>
      <c r="AH29" s="75" t="s">
        <v>20</v>
      </c>
      <c r="AI29" s="75" t="s">
        <v>20</v>
      </c>
      <c r="AJ29" s="75" t="s">
        <v>20</v>
      </c>
      <c r="AK29" s="77">
        <v>2.13</v>
      </c>
      <c r="AL29" s="75" t="s">
        <v>20</v>
      </c>
      <c r="AM29" s="77">
        <v>2.13</v>
      </c>
      <c r="AN29" s="77">
        <v>2.13</v>
      </c>
      <c r="AO29" s="75" t="s">
        <v>20</v>
      </c>
      <c r="AP29" s="76">
        <v>439.72</v>
      </c>
      <c r="AQ29" s="76">
        <v>501.8</v>
      </c>
      <c r="AR29" s="77">
        <v>439.72</v>
      </c>
      <c r="AS29" s="77">
        <v>439.72</v>
      </c>
      <c r="AT29" s="76">
        <v>1382.72</v>
      </c>
      <c r="AU29" s="76">
        <v>1058.8</v>
      </c>
      <c r="AV29" s="77">
        <v>1382.72</v>
      </c>
      <c r="AW29" s="77">
        <v>1382.72</v>
      </c>
      <c r="AX29" s="76">
        <v>1212686.57</v>
      </c>
      <c r="AY29" s="76">
        <v>1325738.78</v>
      </c>
      <c r="AZ29" s="76">
        <v>6883.07</v>
      </c>
      <c r="BA29" s="76">
        <v>6720.74</v>
      </c>
      <c r="BB29" s="76">
        <v>6958.57</v>
      </c>
      <c r="BC29" s="76">
        <v>6764.2</v>
      </c>
      <c r="BD29" s="76">
        <v>6955.19</v>
      </c>
      <c r="BE29" s="76">
        <v>6814.51</v>
      </c>
      <c r="BF29" s="75" t="s">
        <v>20</v>
      </c>
      <c r="BG29" s="75" t="s">
        <v>20</v>
      </c>
      <c r="BH29" s="75" t="s">
        <v>20</v>
      </c>
      <c r="BI29" s="77">
        <v>1.97</v>
      </c>
      <c r="BJ29" s="75" t="s">
        <v>20</v>
      </c>
      <c r="BK29" s="77">
        <v>1.97</v>
      </c>
      <c r="BL29" s="77">
        <v>1.97</v>
      </c>
      <c r="BM29" s="75" t="s">
        <v>20</v>
      </c>
      <c r="BN29" s="76">
        <v>406.57</v>
      </c>
      <c r="BO29" s="76">
        <v>444.9</v>
      </c>
      <c r="BP29" s="77">
        <v>406.57</v>
      </c>
      <c r="BQ29" s="77">
        <v>406.57</v>
      </c>
      <c r="BR29" s="76">
        <v>1278.46</v>
      </c>
      <c r="BS29" s="76">
        <v>938.73</v>
      </c>
      <c r="BT29" s="77">
        <v>1278.46</v>
      </c>
      <c r="BU29" s="77">
        <v>1278.46</v>
      </c>
      <c r="BV29" s="76">
        <v>1121250</v>
      </c>
      <c r="BW29" s="76">
        <v>1175400</v>
      </c>
    </row>
    <row r="30" spans="2:75" ht="43.2" customHeight="1" x14ac:dyDescent="0.3">
      <c r="B30" s="70" t="s">
        <v>254</v>
      </c>
      <c r="C30" s="71" t="s">
        <v>20</v>
      </c>
      <c r="D30" s="72">
        <v>782.92</v>
      </c>
      <c r="E30" s="72">
        <v>682.6</v>
      </c>
      <c r="F30" s="72">
        <v>782.92</v>
      </c>
      <c r="G30" s="72">
        <v>682.6</v>
      </c>
      <c r="H30" s="72">
        <v>782.92</v>
      </c>
      <c r="I30" s="72">
        <v>682.6</v>
      </c>
      <c r="J30" s="73">
        <v>42.16</v>
      </c>
      <c r="K30" s="73">
        <v>42.16</v>
      </c>
      <c r="L30" s="73">
        <v>42.16</v>
      </c>
      <c r="M30" s="75" t="s">
        <v>20</v>
      </c>
      <c r="N30" s="75" t="s">
        <v>20</v>
      </c>
      <c r="O30" s="75" t="s">
        <v>20</v>
      </c>
      <c r="P30" s="75" t="s">
        <v>20</v>
      </c>
      <c r="Q30" s="75" t="s">
        <v>20</v>
      </c>
      <c r="R30" s="72">
        <v>66.099999999999994</v>
      </c>
      <c r="S30" s="72">
        <v>51.97</v>
      </c>
      <c r="T30" s="74">
        <v>66.099999999999994</v>
      </c>
      <c r="U30" s="74">
        <v>66.099999999999994</v>
      </c>
      <c r="V30" s="72">
        <v>13.61</v>
      </c>
      <c r="W30" s="72">
        <v>13.52</v>
      </c>
      <c r="X30" s="73">
        <v>13.61</v>
      </c>
      <c r="Y30" s="73">
        <v>13.61</v>
      </c>
      <c r="Z30" s="72">
        <v>243280.21</v>
      </c>
      <c r="AA30" s="72">
        <v>250186.49</v>
      </c>
      <c r="AB30" s="76">
        <v>782.92</v>
      </c>
      <c r="AC30" s="76">
        <v>681.14</v>
      </c>
      <c r="AD30" s="76">
        <v>782.92</v>
      </c>
      <c r="AE30" s="76">
        <v>681.14</v>
      </c>
      <c r="AF30" s="76">
        <v>782.92</v>
      </c>
      <c r="AG30" s="76">
        <v>681.14</v>
      </c>
      <c r="AH30" s="77">
        <v>42.16</v>
      </c>
      <c r="AI30" s="77">
        <v>42.16</v>
      </c>
      <c r="AJ30" s="77">
        <v>42.16</v>
      </c>
      <c r="AK30" s="75" t="s">
        <v>20</v>
      </c>
      <c r="AL30" s="75" t="s">
        <v>20</v>
      </c>
      <c r="AM30" s="75" t="s">
        <v>20</v>
      </c>
      <c r="AN30" s="75" t="s">
        <v>20</v>
      </c>
      <c r="AO30" s="75" t="s">
        <v>20</v>
      </c>
      <c r="AP30" s="76">
        <v>66.099999999999994</v>
      </c>
      <c r="AQ30" s="76">
        <v>51.86</v>
      </c>
      <c r="AR30" s="78">
        <v>66.099999999999994</v>
      </c>
      <c r="AS30" s="78">
        <v>66.099999999999994</v>
      </c>
      <c r="AT30" s="76">
        <v>13.61</v>
      </c>
      <c r="AU30" s="76">
        <v>13.49</v>
      </c>
      <c r="AV30" s="77">
        <v>13.61</v>
      </c>
      <c r="AW30" s="77">
        <v>13.61</v>
      </c>
      <c r="AX30" s="76">
        <v>243280.21</v>
      </c>
      <c r="AY30" s="76">
        <v>249649.86</v>
      </c>
      <c r="AZ30" s="76">
        <v>1294.6400000000001</v>
      </c>
      <c r="BA30" s="76">
        <v>1171.08</v>
      </c>
      <c r="BB30" s="76">
        <v>1294.6400000000001</v>
      </c>
      <c r="BC30" s="76">
        <v>1171.08</v>
      </c>
      <c r="BD30" s="76">
        <v>1294.6400000000001</v>
      </c>
      <c r="BE30" s="76">
        <v>1171.08</v>
      </c>
      <c r="BF30" s="77">
        <v>69.72</v>
      </c>
      <c r="BG30" s="77">
        <v>69.72</v>
      </c>
      <c r="BH30" s="77">
        <v>69.72</v>
      </c>
      <c r="BI30" s="75" t="s">
        <v>20</v>
      </c>
      <c r="BJ30" s="75" t="s">
        <v>20</v>
      </c>
      <c r="BK30" s="75" t="s">
        <v>20</v>
      </c>
      <c r="BL30" s="75" t="s">
        <v>20</v>
      </c>
      <c r="BM30" s="75" t="s">
        <v>20</v>
      </c>
      <c r="BN30" s="76">
        <v>109.3</v>
      </c>
      <c r="BO30" s="76">
        <v>89.16</v>
      </c>
      <c r="BP30" s="78">
        <v>109.3</v>
      </c>
      <c r="BQ30" s="78">
        <v>109.3</v>
      </c>
      <c r="BR30" s="76">
        <v>22.51</v>
      </c>
      <c r="BS30" s="76">
        <v>23.19</v>
      </c>
      <c r="BT30" s="77">
        <v>22.51</v>
      </c>
      <c r="BU30" s="77">
        <v>22.51</v>
      </c>
      <c r="BV30" s="76">
        <v>402288.16</v>
      </c>
      <c r="BW30" s="76">
        <v>429223</v>
      </c>
    </row>
    <row r="31" spans="2:75" ht="43.2" customHeight="1" x14ac:dyDescent="0.3">
      <c r="B31" s="70" t="s">
        <v>255</v>
      </c>
      <c r="C31" s="71" t="s">
        <v>20</v>
      </c>
      <c r="D31" s="72">
        <v>4905.2700000000004</v>
      </c>
      <c r="E31" s="72">
        <v>4793.71</v>
      </c>
      <c r="F31" s="72">
        <v>4930.1499999999996</v>
      </c>
      <c r="G31" s="72">
        <v>4811.6000000000004</v>
      </c>
      <c r="H31" s="72">
        <v>5178.59</v>
      </c>
      <c r="I31" s="72">
        <v>5267.96</v>
      </c>
      <c r="J31" s="73">
        <v>3.81</v>
      </c>
      <c r="K31" s="73">
        <v>3.81</v>
      </c>
      <c r="L31" s="73">
        <v>3.63</v>
      </c>
      <c r="M31" s="75" t="s">
        <v>20</v>
      </c>
      <c r="N31" s="75" t="s">
        <v>20</v>
      </c>
      <c r="O31" s="75" t="s">
        <v>20</v>
      </c>
      <c r="P31" s="75" t="s">
        <v>20</v>
      </c>
      <c r="Q31" s="75" t="s">
        <v>20</v>
      </c>
      <c r="R31" s="72">
        <v>245.12</v>
      </c>
      <c r="S31" s="72">
        <v>258.08999999999997</v>
      </c>
      <c r="T31" s="73">
        <v>245.12</v>
      </c>
      <c r="U31" s="73">
        <v>245.12</v>
      </c>
      <c r="V31" s="72">
        <v>371.79</v>
      </c>
      <c r="W31" s="72">
        <v>261.89</v>
      </c>
      <c r="X31" s="73">
        <v>371.79</v>
      </c>
      <c r="Y31" s="73">
        <v>371.79</v>
      </c>
      <c r="Z31" s="72">
        <v>506163.15</v>
      </c>
      <c r="AA31" s="72">
        <v>511093.98</v>
      </c>
      <c r="AB31" s="76">
        <v>4905.2700000000004</v>
      </c>
      <c r="AC31" s="76">
        <v>5156.78</v>
      </c>
      <c r="AD31" s="76">
        <v>4930.1499999999996</v>
      </c>
      <c r="AE31" s="76">
        <v>5176.0200000000004</v>
      </c>
      <c r="AF31" s="76">
        <v>5178.59</v>
      </c>
      <c r="AG31" s="76">
        <v>5666.94</v>
      </c>
      <c r="AH31" s="77">
        <v>3.81</v>
      </c>
      <c r="AI31" s="77">
        <v>3.81</v>
      </c>
      <c r="AJ31" s="77">
        <v>3.63</v>
      </c>
      <c r="AK31" s="75" t="s">
        <v>20</v>
      </c>
      <c r="AL31" s="75" t="s">
        <v>20</v>
      </c>
      <c r="AM31" s="75" t="s">
        <v>20</v>
      </c>
      <c r="AN31" s="75" t="s">
        <v>20</v>
      </c>
      <c r="AO31" s="75" t="s">
        <v>20</v>
      </c>
      <c r="AP31" s="76">
        <v>245.12</v>
      </c>
      <c r="AQ31" s="76">
        <v>277.64</v>
      </c>
      <c r="AR31" s="77">
        <v>245.12</v>
      </c>
      <c r="AS31" s="77">
        <v>245.12</v>
      </c>
      <c r="AT31" s="76">
        <v>371.79</v>
      </c>
      <c r="AU31" s="76">
        <v>281.72000000000003</v>
      </c>
      <c r="AV31" s="77">
        <v>371.79</v>
      </c>
      <c r="AW31" s="77">
        <v>371.79</v>
      </c>
      <c r="AX31" s="76">
        <v>506163.15</v>
      </c>
      <c r="AY31" s="76">
        <v>549803.27</v>
      </c>
      <c r="AZ31" s="76">
        <v>52730.18</v>
      </c>
      <c r="BA31" s="76">
        <v>53604.21</v>
      </c>
      <c r="BB31" s="76">
        <v>52997.63</v>
      </c>
      <c r="BC31" s="76">
        <v>53804.21</v>
      </c>
      <c r="BD31" s="76">
        <v>55668.29</v>
      </c>
      <c r="BE31" s="76">
        <v>58907.27</v>
      </c>
      <c r="BF31" s="77">
        <v>40.96</v>
      </c>
      <c r="BG31" s="77">
        <v>40.96</v>
      </c>
      <c r="BH31" s="77">
        <v>39.020000000000003</v>
      </c>
      <c r="BI31" s="75" t="s">
        <v>20</v>
      </c>
      <c r="BJ31" s="75" t="s">
        <v>20</v>
      </c>
      <c r="BK31" s="75" t="s">
        <v>20</v>
      </c>
      <c r="BL31" s="75" t="s">
        <v>20</v>
      </c>
      <c r="BM31" s="75" t="s">
        <v>20</v>
      </c>
      <c r="BN31" s="76">
        <v>2634.97</v>
      </c>
      <c r="BO31" s="76">
        <v>2886.04</v>
      </c>
      <c r="BP31" s="77">
        <v>2634.97</v>
      </c>
      <c r="BQ31" s="77">
        <v>2634.97</v>
      </c>
      <c r="BR31" s="76">
        <v>3996.63</v>
      </c>
      <c r="BS31" s="76">
        <v>2928.45</v>
      </c>
      <c r="BT31" s="77">
        <v>3996.63</v>
      </c>
      <c r="BU31" s="77">
        <v>3996.63</v>
      </c>
      <c r="BV31" s="76">
        <v>5441102.0099999998</v>
      </c>
      <c r="BW31" s="76">
        <v>5715150.0099999998</v>
      </c>
    </row>
    <row r="32" spans="2:75" ht="43.2" customHeight="1" x14ac:dyDescent="0.3">
      <c r="B32" s="70" t="s">
        <v>256</v>
      </c>
      <c r="C32" s="71" t="s">
        <v>20</v>
      </c>
      <c r="D32" s="72">
        <v>1829.92</v>
      </c>
      <c r="E32" s="72">
        <v>1479.26</v>
      </c>
      <c r="F32" s="72">
        <v>1848.85</v>
      </c>
      <c r="G32" s="72">
        <v>1497.09</v>
      </c>
      <c r="H32" s="72">
        <v>1840.1</v>
      </c>
      <c r="I32" s="72">
        <v>1491.22</v>
      </c>
      <c r="J32" s="73">
        <v>160.25</v>
      </c>
      <c r="K32" s="73">
        <v>160.25</v>
      </c>
      <c r="L32" s="73">
        <v>160.25</v>
      </c>
      <c r="M32" s="75" t="s">
        <v>20</v>
      </c>
      <c r="N32" s="75" t="s">
        <v>20</v>
      </c>
      <c r="O32" s="75" t="s">
        <v>20</v>
      </c>
      <c r="P32" s="75" t="s">
        <v>20</v>
      </c>
      <c r="Q32" s="75" t="s">
        <v>20</v>
      </c>
      <c r="R32" s="72">
        <v>2</v>
      </c>
      <c r="S32" s="72">
        <v>2.27</v>
      </c>
      <c r="T32" s="72">
        <v>2</v>
      </c>
      <c r="U32" s="72">
        <v>2</v>
      </c>
      <c r="V32" s="72">
        <v>393.65</v>
      </c>
      <c r="W32" s="72">
        <v>202.4</v>
      </c>
      <c r="X32" s="73">
        <v>393.65</v>
      </c>
      <c r="Y32" s="73">
        <v>393.65</v>
      </c>
      <c r="Z32" s="72">
        <v>878054.91</v>
      </c>
      <c r="AA32" s="72">
        <v>919715.31</v>
      </c>
      <c r="AB32" s="76">
        <v>1829.92</v>
      </c>
      <c r="AC32" s="76">
        <v>1607.88</v>
      </c>
      <c r="AD32" s="76">
        <v>1848.85</v>
      </c>
      <c r="AE32" s="76">
        <v>1627.26</v>
      </c>
      <c r="AF32" s="76">
        <v>1840.1</v>
      </c>
      <c r="AG32" s="76">
        <v>1620.88</v>
      </c>
      <c r="AH32" s="77">
        <v>160.25</v>
      </c>
      <c r="AI32" s="77">
        <v>160.25</v>
      </c>
      <c r="AJ32" s="77">
        <v>160.25</v>
      </c>
      <c r="AK32" s="75" t="s">
        <v>20</v>
      </c>
      <c r="AL32" s="75" t="s">
        <v>20</v>
      </c>
      <c r="AM32" s="75" t="s">
        <v>20</v>
      </c>
      <c r="AN32" s="75" t="s">
        <v>20</v>
      </c>
      <c r="AO32" s="75" t="s">
        <v>20</v>
      </c>
      <c r="AP32" s="76">
        <v>2</v>
      </c>
      <c r="AQ32" s="76">
        <v>2.4700000000000002</v>
      </c>
      <c r="AR32" s="76">
        <v>2</v>
      </c>
      <c r="AS32" s="76">
        <v>2</v>
      </c>
      <c r="AT32" s="76">
        <v>393.65</v>
      </c>
      <c r="AU32" s="76">
        <v>220</v>
      </c>
      <c r="AV32" s="77">
        <v>393.65</v>
      </c>
      <c r="AW32" s="77">
        <v>393.65</v>
      </c>
      <c r="AX32" s="76">
        <v>878054.91</v>
      </c>
      <c r="AY32" s="76">
        <v>999680.84</v>
      </c>
      <c r="AZ32" s="76">
        <v>7285.46</v>
      </c>
      <c r="BA32" s="76">
        <v>6045.47</v>
      </c>
      <c r="BB32" s="76">
        <v>7360.83</v>
      </c>
      <c r="BC32" s="76">
        <v>6118.33</v>
      </c>
      <c r="BD32" s="76">
        <v>7325.99</v>
      </c>
      <c r="BE32" s="76">
        <v>6094.35</v>
      </c>
      <c r="BF32" s="76">
        <v>638</v>
      </c>
      <c r="BG32" s="76">
        <v>638</v>
      </c>
      <c r="BH32" s="76">
        <v>638</v>
      </c>
      <c r="BI32" s="75" t="s">
        <v>20</v>
      </c>
      <c r="BJ32" s="75" t="s">
        <v>20</v>
      </c>
      <c r="BK32" s="75" t="s">
        <v>20</v>
      </c>
      <c r="BL32" s="75" t="s">
        <v>20</v>
      </c>
      <c r="BM32" s="75" t="s">
        <v>20</v>
      </c>
      <c r="BN32" s="76">
        <v>7.96</v>
      </c>
      <c r="BO32" s="76">
        <v>9.2899999999999991</v>
      </c>
      <c r="BP32" s="77">
        <v>7.96</v>
      </c>
      <c r="BQ32" s="77">
        <v>7.96</v>
      </c>
      <c r="BR32" s="76">
        <v>1567.24</v>
      </c>
      <c r="BS32" s="76">
        <v>827.18</v>
      </c>
      <c r="BT32" s="77">
        <v>1567.24</v>
      </c>
      <c r="BU32" s="77">
        <v>1567.24</v>
      </c>
      <c r="BV32" s="76">
        <v>3495800.01</v>
      </c>
      <c r="BW32" s="76">
        <v>3758699.99</v>
      </c>
    </row>
    <row r="33" spans="2:76" ht="43.2" customHeight="1" x14ac:dyDescent="0.3">
      <c r="B33" s="70" t="s">
        <v>257</v>
      </c>
      <c r="C33" s="71" t="s">
        <v>20</v>
      </c>
      <c r="D33" s="72">
        <v>571.54999999999995</v>
      </c>
      <c r="E33" s="72">
        <v>453.26</v>
      </c>
      <c r="F33" s="72">
        <v>727.4</v>
      </c>
      <c r="G33" s="72">
        <v>573.54999999999995</v>
      </c>
      <c r="H33" s="72">
        <v>654.17999999999995</v>
      </c>
      <c r="I33" s="72">
        <v>528.07000000000005</v>
      </c>
      <c r="J33" s="73">
        <v>31.78</v>
      </c>
      <c r="K33" s="73">
        <v>31.78</v>
      </c>
      <c r="L33" s="73">
        <v>31.78</v>
      </c>
      <c r="M33" s="75" t="s">
        <v>20</v>
      </c>
      <c r="N33" s="75" t="s">
        <v>20</v>
      </c>
      <c r="O33" s="73">
        <v>64.27</v>
      </c>
      <c r="P33" s="75" t="s">
        <v>20</v>
      </c>
      <c r="Q33" s="75" t="s">
        <v>20</v>
      </c>
      <c r="R33" s="72">
        <v>9.25</v>
      </c>
      <c r="S33" s="72">
        <v>9.0500000000000007</v>
      </c>
      <c r="T33" s="73">
        <v>9.25</v>
      </c>
      <c r="U33" s="73">
        <v>9.25</v>
      </c>
      <c r="V33" s="72">
        <v>22.97</v>
      </c>
      <c r="W33" s="72">
        <v>8.1999999999999993</v>
      </c>
      <c r="X33" s="73">
        <v>22.97</v>
      </c>
      <c r="Y33" s="73">
        <v>22.97</v>
      </c>
      <c r="Z33" s="72">
        <v>302781.71000000002</v>
      </c>
      <c r="AA33" s="72">
        <v>296225.96999999997</v>
      </c>
      <c r="AB33" s="76">
        <v>571.54999999999995</v>
      </c>
      <c r="AC33" s="76">
        <v>490.09</v>
      </c>
      <c r="AD33" s="76">
        <v>727.4</v>
      </c>
      <c r="AE33" s="76">
        <v>620.15</v>
      </c>
      <c r="AF33" s="76">
        <v>654.17999999999995</v>
      </c>
      <c r="AG33" s="76">
        <v>570.98</v>
      </c>
      <c r="AH33" s="77">
        <v>31.78</v>
      </c>
      <c r="AI33" s="77">
        <v>31.78</v>
      </c>
      <c r="AJ33" s="77">
        <v>31.78</v>
      </c>
      <c r="AK33" s="75" t="s">
        <v>20</v>
      </c>
      <c r="AL33" s="75" t="s">
        <v>20</v>
      </c>
      <c r="AM33" s="77">
        <v>64.27</v>
      </c>
      <c r="AN33" s="75" t="s">
        <v>20</v>
      </c>
      <c r="AO33" s="75" t="s">
        <v>20</v>
      </c>
      <c r="AP33" s="76">
        <v>9.25</v>
      </c>
      <c r="AQ33" s="76">
        <v>9.7899999999999991</v>
      </c>
      <c r="AR33" s="77">
        <v>9.25</v>
      </c>
      <c r="AS33" s="77">
        <v>9.25</v>
      </c>
      <c r="AT33" s="76">
        <v>22.97</v>
      </c>
      <c r="AU33" s="76">
        <v>8.8699999999999992</v>
      </c>
      <c r="AV33" s="77">
        <v>22.97</v>
      </c>
      <c r="AW33" s="77">
        <v>22.97</v>
      </c>
      <c r="AX33" s="76">
        <v>302781.71000000002</v>
      </c>
      <c r="AY33" s="76">
        <v>320293.87</v>
      </c>
      <c r="AZ33" s="76">
        <v>528.46</v>
      </c>
      <c r="BA33" s="76">
        <v>434.51</v>
      </c>
      <c r="BB33" s="76">
        <v>672.55</v>
      </c>
      <c r="BC33" s="76">
        <v>549.82000000000005</v>
      </c>
      <c r="BD33" s="76">
        <v>604.85</v>
      </c>
      <c r="BE33" s="76">
        <v>506.23</v>
      </c>
      <c r="BF33" s="77">
        <v>29.38</v>
      </c>
      <c r="BG33" s="77">
        <v>29.38</v>
      </c>
      <c r="BH33" s="77">
        <v>29.38</v>
      </c>
      <c r="BI33" s="75" t="s">
        <v>20</v>
      </c>
      <c r="BJ33" s="75" t="s">
        <v>20</v>
      </c>
      <c r="BK33" s="77">
        <v>59.42</v>
      </c>
      <c r="BL33" s="75" t="s">
        <v>20</v>
      </c>
      <c r="BM33" s="75" t="s">
        <v>20</v>
      </c>
      <c r="BN33" s="76">
        <v>8.5500000000000007</v>
      </c>
      <c r="BO33" s="76">
        <v>8.68</v>
      </c>
      <c r="BP33" s="77">
        <v>8.5500000000000007</v>
      </c>
      <c r="BQ33" s="77">
        <v>8.5500000000000007</v>
      </c>
      <c r="BR33" s="76">
        <v>21.24</v>
      </c>
      <c r="BS33" s="76">
        <v>7.86</v>
      </c>
      <c r="BT33" s="77">
        <v>21.24</v>
      </c>
      <c r="BU33" s="77">
        <v>21.24</v>
      </c>
      <c r="BV33" s="76">
        <v>279951.96999999997</v>
      </c>
      <c r="BW33" s="76">
        <v>283972.55</v>
      </c>
    </row>
    <row r="34" spans="2:76" ht="43.2" customHeight="1" x14ac:dyDescent="0.3">
      <c r="B34" s="70" t="s">
        <v>258</v>
      </c>
      <c r="C34" s="71" t="s">
        <v>20</v>
      </c>
      <c r="D34" s="72">
        <v>586.99</v>
      </c>
      <c r="E34" s="72">
        <v>514.17999999999995</v>
      </c>
      <c r="F34" s="72">
        <v>586.99</v>
      </c>
      <c r="G34" s="72">
        <v>514.17999999999995</v>
      </c>
      <c r="H34" s="72">
        <v>586.99</v>
      </c>
      <c r="I34" s="72">
        <v>514.17999999999995</v>
      </c>
      <c r="J34" s="73">
        <v>78.28</v>
      </c>
      <c r="K34" s="73">
        <v>78.28</v>
      </c>
      <c r="L34" s="73">
        <v>78.28</v>
      </c>
      <c r="M34" s="75" t="s">
        <v>20</v>
      </c>
      <c r="N34" s="75" t="s">
        <v>20</v>
      </c>
      <c r="O34" s="75" t="s">
        <v>20</v>
      </c>
      <c r="P34" s="75" t="s">
        <v>20</v>
      </c>
      <c r="Q34" s="75" t="s">
        <v>20</v>
      </c>
      <c r="R34" s="72">
        <v>2.11</v>
      </c>
      <c r="S34" s="72">
        <v>2.0699999999999998</v>
      </c>
      <c r="T34" s="73">
        <v>2.11</v>
      </c>
      <c r="U34" s="73">
        <v>2.11</v>
      </c>
      <c r="V34" s="72">
        <v>47.83</v>
      </c>
      <c r="W34" s="72">
        <v>1.84</v>
      </c>
      <c r="X34" s="73">
        <v>47.83</v>
      </c>
      <c r="Y34" s="73">
        <v>47.83</v>
      </c>
      <c r="Z34" s="72">
        <v>372186.69</v>
      </c>
      <c r="AA34" s="72">
        <v>379534.85</v>
      </c>
      <c r="AB34" s="76">
        <v>586.99</v>
      </c>
      <c r="AC34" s="76">
        <v>563.03</v>
      </c>
      <c r="AD34" s="76">
        <v>586.99</v>
      </c>
      <c r="AE34" s="76">
        <v>563.03</v>
      </c>
      <c r="AF34" s="76">
        <v>586.99</v>
      </c>
      <c r="AG34" s="76">
        <v>563.03</v>
      </c>
      <c r="AH34" s="77">
        <v>78.28</v>
      </c>
      <c r="AI34" s="77">
        <v>78.28</v>
      </c>
      <c r="AJ34" s="77">
        <v>78.28</v>
      </c>
      <c r="AK34" s="75" t="s">
        <v>20</v>
      </c>
      <c r="AL34" s="75" t="s">
        <v>20</v>
      </c>
      <c r="AM34" s="75" t="s">
        <v>20</v>
      </c>
      <c r="AN34" s="75" t="s">
        <v>20</v>
      </c>
      <c r="AO34" s="75" t="s">
        <v>20</v>
      </c>
      <c r="AP34" s="76">
        <v>2.11</v>
      </c>
      <c r="AQ34" s="76">
        <v>2.27</v>
      </c>
      <c r="AR34" s="77">
        <v>2.11</v>
      </c>
      <c r="AS34" s="77">
        <v>2.11</v>
      </c>
      <c r="AT34" s="76">
        <v>47.83</v>
      </c>
      <c r="AU34" s="76">
        <v>2.0099999999999998</v>
      </c>
      <c r="AV34" s="77">
        <v>47.83</v>
      </c>
      <c r="AW34" s="77">
        <v>47.83</v>
      </c>
      <c r="AX34" s="76">
        <v>372186.69</v>
      </c>
      <c r="AY34" s="76">
        <v>415594.59</v>
      </c>
      <c r="AZ34" s="76">
        <v>2699.43</v>
      </c>
      <c r="BA34" s="76">
        <v>2516.46</v>
      </c>
      <c r="BB34" s="76">
        <v>2699.43</v>
      </c>
      <c r="BC34" s="76">
        <v>2516.46</v>
      </c>
      <c r="BD34" s="76">
        <v>2699.43</v>
      </c>
      <c r="BE34" s="76">
        <v>2516.46</v>
      </c>
      <c r="BF34" s="77">
        <v>359.97</v>
      </c>
      <c r="BG34" s="77">
        <v>359.97</v>
      </c>
      <c r="BH34" s="77">
        <v>359.97</v>
      </c>
      <c r="BI34" s="75" t="s">
        <v>20</v>
      </c>
      <c r="BJ34" s="75" t="s">
        <v>20</v>
      </c>
      <c r="BK34" s="75" t="s">
        <v>20</v>
      </c>
      <c r="BL34" s="75" t="s">
        <v>20</v>
      </c>
      <c r="BM34" s="75" t="s">
        <v>20</v>
      </c>
      <c r="BN34" s="76">
        <v>9.69</v>
      </c>
      <c r="BO34" s="76">
        <v>10.15</v>
      </c>
      <c r="BP34" s="77">
        <v>9.69</v>
      </c>
      <c r="BQ34" s="77">
        <v>9.69</v>
      </c>
      <c r="BR34" s="76">
        <v>219.94</v>
      </c>
      <c r="BS34" s="76">
        <v>8.98</v>
      </c>
      <c r="BT34" s="77">
        <v>219.94</v>
      </c>
      <c r="BU34" s="77">
        <v>219.94</v>
      </c>
      <c r="BV34" s="76">
        <v>1711612.15</v>
      </c>
      <c r="BW34" s="76">
        <v>1857500.02</v>
      </c>
    </row>
    <row r="35" spans="2:76" ht="43.2" customHeight="1" x14ac:dyDescent="0.3">
      <c r="B35" s="70" t="s">
        <v>259</v>
      </c>
      <c r="C35" s="71" t="s">
        <v>20</v>
      </c>
      <c r="D35" s="72">
        <v>197.57</v>
      </c>
      <c r="E35" s="72">
        <v>184.95</v>
      </c>
      <c r="F35" s="72">
        <v>197.58</v>
      </c>
      <c r="G35" s="72">
        <v>184.98</v>
      </c>
      <c r="H35" s="72">
        <v>197.57</v>
      </c>
      <c r="I35" s="72">
        <v>184.95</v>
      </c>
      <c r="J35" s="73">
        <v>2.54</v>
      </c>
      <c r="K35" s="73">
        <v>2.54</v>
      </c>
      <c r="L35" s="73">
        <v>2.54</v>
      </c>
      <c r="M35" s="74">
        <v>8.3000000000000007</v>
      </c>
      <c r="N35" s="75" t="s">
        <v>20</v>
      </c>
      <c r="O35" s="74">
        <v>8.3000000000000007</v>
      </c>
      <c r="P35" s="74">
        <v>8.3000000000000007</v>
      </c>
      <c r="Q35" s="75" t="s">
        <v>20</v>
      </c>
      <c r="R35" s="72">
        <v>3.17</v>
      </c>
      <c r="S35" s="72">
        <v>2.93</v>
      </c>
      <c r="T35" s="73">
        <v>3.17</v>
      </c>
      <c r="U35" s="73">
        <v>3.17</v>
      </c>
      <c r="V35" s="72">
        <v>1.0900000000000001</v>
      </c>
      <c r="W35" s="72">
        <v>0.92</v>
      </c>
      <c r="X35" s="73">
        <v>1.0900000000000001</v>
      </c>
      <c r="Y35" s="73">
        <v>1.0900000000000001</v>
      </c>
      <c r="Z35" s="72">
        <v>136892.76</v>
      </c>
      <c r="AA35" s="72">
        <v>139196.26999999999</v>
      </c>
      <c r="AB35" s="76">
        <v>197.57</v>
      </c>
      <c r="AC35" s="76">
        <v>199.89</v>
      </c>
      <c r="AD35" s="76">
        <v>197.58</v>
      </c>
      <c r="AE35" s="76">
        <v>199.93</v>
      </c>
      <c r="AF35" s="76">
        <v>197.57</v>
      </c>
      <c r="AG35" s="76">
        <v>199.89</v>
      </c>
      <c r="AH35" s="77">
        <v>2.54</v>
      </c>
      <c r="AI35" s="77">
        <v>2.54</v>
      </c>
      <c r="AJ35" s="77">
        <v>2.54</v>
      </c>
      <c r="AK35" s="78">
        <v>8.3000000000000007</v>
      </c>
      <c r="AL35" s="75" t="s">
        <v>20</v>
      </c>
      <c r="AM35" s="78">
        <v>8.3000000000000007</v>
      </c>
      <c r="AN35" s="78">
        <v>8.3000000000000007</v>
      </c>
      <c r="AO35" s="75" t="s">
        <v>20</v>
      </c>
      <c r="AP35" s="76">
        <v>3.17</v>
      </c>
      <c r="AQ35" s="76">
        <v>3.17</v>
      </c>
      <c r="AR35" s="77">
        <v>3.17</v>
      </c>
      <c r="AS35" s="77">
        <v>3.17</v>
      </c>
      <c r="AT35" s="76">
        <v>1.0900000000000001</v>
      </c>
      <c r="AU35" s="76">
        <v>0.99</v>
      </c>
      <c r="AV35" s="77">
        <v>1.0900000000000001</v>
      </c>
      <c r="AW35" s="77">
        <v>1.0900000000000001</v>
      </c>
      <c r="AX35" s="76">
        <v>136892.76</v>
      </c>
      <c r="AY35" s="76">
        <v>150442.85999999999</v>
      </c>
      <c r="AZ35" s="76">
        <v>182.67</v>
      </c>
      <c r="BA35" s="76">
        <v>177.22</v>
      </c>
      <c r="BB35" s="76">
        <v>182.68</v>
      </c>
      <c r="BC35" s="76">
        <v>177.26</v>
      </c>
      <c r="BD35" s="76">
        <v>182.67</v>
      </c>
      <c r="BE35" s="76">
        <v>177.22</v>
      </c>
      <c r="BF35" s="77">
        <v>2.35</v>
      </c>
      <c r="BG35" s="77">
        <v>2.35</v>
      </c>
      <c r="BH35" s="77">
        <v>2.35</v>
      </c>
      <c r="BI35" s="77">
        <v>7.67</v>
      </c>
      <c r="BJ35" s="75" t="s">
        <v>20</v>
      </c>
      <c r="BK35" s="77">
        <v>7.67</v>
      </c>
      <c r="BL35" s="77">
        <v>7.67</v>
      </c>
      <c r="BM35" s="75" t="s">
        <v>20</v>
      </c>
      <c r="BN35" s="76">
        <v>2.93</v>
      </c>
      <c r="BO35" s="76">
        <v>2.81</v>
      </c>
      <c r="BP35" s="77">
        <v>2.93</v>
      </c>
      <c r="BQ35" s="77">
        <v>2.93</v>
      </c>
      <c r="BR35" s="76">
        <v>1.01</v>
      </c>
      <c r="BS35" s="76">
        <v>0.88</v>
      </c>
      <c r="BT35" s="77">
        <v>1.01</v>
      </c>
      <c r="BU35" s="77">
        <v>1.01</v>
      </c>
      <c r="BV35" s="76">
        <v>126571.05</v>
      </c>
      <c r="BW35" s="76">
        <v>133382.64000000001</v>
      </c>
    </row>
    <row r="36" spans="2:76" ht="43.2" customHeight="1" x14ac:dyDescent="0.3">
      <c r="B36" s="70" t="s">
        <v>260</v>
      </c>
      <c r="C36" s="71" t="s">
        <v>20</v>
      </c>
      <c r="D36" s="72">
        <v>164.85</v>
      </c>
      <c r="E36" s="72">
        <v>157.97</v>
      </c>
      <c r="F36" s="72">
        <v>164.92</v>
      </c>
      <c r="G36" s="72">
        <v>157.97</v>
      </c>
      <c r="H36" s="72">
        <v>164.85</v>
      </c>
      <c r="I36" s="72">
        <v>157.97</v>
      </c>
      <c r="J36" s="73">
        <v>16.579999999999998</v>
      </c>
      <c r="K36" s="73">
        <v>16.579999999999998</v>
      </c>
      <c r="L36" s="73">
        <v>16.579999999999998</v>
      </c>
      <c r="M36" s="75" t="s">
        <v>20</v>
      </c>
      <c r="N36" s="75" t="s">
        <v>20</v>
      </c>
      <c r="O36" s="75" t="s">
        <v>20</v>
      </c>
      <c r="P36" s="75" t="s">
        <v>20</v>
      </c>
      <c r="Q36" s="75" t="s">
        <v>20</v>
      </c>
      <c r="R36" s="72">
        <v>5.24</v>
      </c>
      <c r="S36" s="72">
        <v>5.7</v>
      </c>
      <c r="T36" s="73">
        <v>5.24</v>
      </c>
      <c r="U36" s="73">
        <v>5.24</v>
      </c>
      <c r="V36" s="72">
        <v>6.9</v>
      </c>
      <c r="W36" s="72">
        <v>7.15</v>
      </c>
      <c r="X36" s="74">
        <v>6.9</v>
      </c>
      <c r="Y36" s="74">
        <v>6.9</v>
      </c>
      <c r="Z36" s="72">
        <v>71777.31</v>
      </c>
      <c r="AA36" s="72">
        <v>73220.28</v>
      </c>
      <c r="AB36" s="76">
        <v>164.85</v>
      </c>
      <c r="AC36" s="76">
        <v>170.52</v>
      </c>
      <c r="AD36" s="76">
        <v>164.92</v>
      </c>
      <c r="AE36" s="76">
        <v>170.52</v>
      </c>
      <c r="AF36" s="76">
        <v>164.85</v>
      </c>
      <c r="AG36" s="76">
        <v>170.52</v>
      </c>
      <c r="AH36" s="77">
        <v>16.579999999999998</v>
      </c>
      <c r="AI36" s="77">
        <v>16.579999999999998</v>
      </c>
      <c r="AJ36" s="77">
        <v>16.579999999999998</v>
      </c>
      <c r="AK36" s="75" t="s">
        <v>20</v>
      </c>
      <c r="AL36" s="75" t="s">
        <v>20</v>
      </c>
      <c r="AM36" s="75" t="s">
        <v>20</v>
      </c>
      <c r="AN36" s="75" t="s">
        <v>20</v>
      </c>
      <c r="AO36" s="75" t="s">
        <v>20</v>
      </c>
      <c r="AP36" s="76">
        <v>5.24</v>
      </c>
      <c r="AQ36" s="76">
        <v>6.15</v>
      </c>
      <c r="AR36" s="77">
        <v>5.24</v>
      </c>
      <c r="AS36" s="77">
        <v>5.24</v>
      </c>
      <c r="AT36" s="76">
        <v>6.9</v>
      </c>
      <c r="AU36" s="76">
        <v>7.72</v>
      </c>
      <c r="AV36" s="78">
        <v>6.9</v>
      </c>
      <c r="AW36" s="78">
        <v>6.9</v>
      </c>
      <c r="AX36" s="76">
        <v>71777.31</v>
      </c>
      <c r="AY36" s="76">
        <v>79039.48</v>
      </c>
      <c r="AZ36" s="76">
        <v>152.41999999999999</v>
      </c>
      <c r="BA36" s="76">
        <v>151.18</v>
      </c>
      <c r="BB36" s="76">
        <v>152.49</v>
      </c>
      <c r="BC36" s="76">
        <v>151.18</v>
      </c>
      <c r="BD36" s="76">
        <v>152.41999999999999</v>
      </c>
      <c r="BE36" s="76">
        <v>151.18</v>
      </c>
      <c r="BF36" s="77">
        <v>15.33</v>
      </c>
      <c r="BG36" s="77">
        <v>15.33</v>
      </c>
      <c r="BH36" s="77">
        <v>15.33</v>
      </c>
      <c r="BI36" s="75" t="s">
        <v>20</v>
      </c>
      <c r="BJ36" s="75" t="s">
        <v>20</v>
      </c>
      <c r="BK36" s="75" t="s">
        <v>20</v>
      </c>
      <c r="BL36" s="75" t="s">
        <v>20</v>
      </c>
      <c r="BM36" s="75" t="s">
        <v>20</v>
      </c>
      <c r="BN36" s="76">
        <v>4.84</v>
      </c>
      <c r="BO36" s="76">
        <v>5.45</v>
      </c>
      <c r="BP36" s="77">
        <v>4.84</v>
      </c>
      <c r="BQ36" s="77">
        <v>4.84</v>
      </c>
      <c r="BR36" s="76">
        <v>6.38</v>
      </c>
      <c r="BS36" s="76">
        <v>6.84</v>
      </c>
      <c r="BT36" s="77">
        <v>6.38</v>
      </c>
      <c r="BU36" s="77">
        <v>6.38</v>
      </c>
      <c r="BV36" s="76">
        <v>66365.3</v>
      </c>
      <c r="BW36" s="76">
        <v>70076.399999999994</v>
      </c>
    </row>
    <row r="37" spans="2:76" ht="43.2" customHeight="1" x14ac:dyDescent="0.3">
      <c r="B37" s="70" t="s">
        <v>261</v>
      </c>
      <c r="C37" s="71" t="s">
        <v>20</v>
      </c>
      <c r="D37" s="72">
        <v>4124.3999999999996</v>
      </c>
      <c r="E37" s="72">
        <v>4651.72</v>
      </c>
      <c r="F37" s="72">
        <v>4349.1899999999996</v>
      </c>
      <c r="G37" s="72">
        <v>4901.17</v>
      </c>
      <c r="H37" s="72">
        <v>4345.54</v>
      </c>
      <c r="I37" s="72">
        <v>4809.3900000000003</v>
      </c>
      <c r="J37" s="73">
        <v>12.84</v>
      </c>
      <c r="K37" s="73">
        <v>12.84</v>
      </c>
      <c r="L37" s="73">
        <v>12.84</v>
      </c>
      <c r="M37" s="75" t="s">
        <v>20</v>
      </c>
      <c r="N37" s="75" t="s">
        <v>20</v>
      </c>
      <c r="O37" s="75" t="s">
        <v>20</v>
      </c>
      <c r="P37" s="75" t="s">
        <v>20</v>
      </c>
      <c r="Q37" s="75" t="s">
        <v>20</v>
      </c>
      <c r="R37" s="72">
        <v>140.72999999999999</v>
      </c>
      <c r="S37" s="72">
        <v>134.6</v>
      </c>
      <c r="T37" s="73">
        <v>140.72999999999999</v>
      </c>
      <c r="U37" s="73">
        <v>140.72999999999999</v>
      </c>
      <c r="V37" s="72">
        <v>446.99</v>
      </c>
      <c r="W37" s="72">
        <v>682.89</v>
      </c>
      <c r="X37" s="73">
        <v>446.99</v>
      </c>
      <c r="Y37" s="73">
        <v>446.99</v>
      </c>
      <c r="Z37" s="72">
        <v>1712613.02</v>
      </c>
      <c r="AA37" s="72">
        <v>1772061.2</v>
      </c>
      <c r="AB37" s="76">
        <v>4124.3999999999996</v>
      </c>
      <c r="AC37" s="76">
        <v>4967.53</v>
      </c>
      <c r="AD37" s="76">
        <v>4349.1899999999996</v>
      </c>
      <c r="AE37" s="76">
        <v>5233.92</v>
      </c>
      <c r="AF37" s="76">
        <v>4345.54</v>
      </c>
      <c r="AG37" s="76">
        <v>5135.91</v>
      </c>
      <c r="AH37" s="77">
        <v>12.84</v>
      </c>
      <c r="AI37" s="77">
        <v>12.84</v>
      </c>
      <c r="AJ37" s="77">
        <v>12.84</v>
      </c>
      <c r="AK37" s="75" t="s">
        <v>20</v>
      </c>
      <c r="AL37" s="75" t="s">
        <v>20</v>
      </c>
      <c r="AM37" s="75" t="s">
        <v>20</v>
      </c>
      <c r="AN37" s="75" t="s">
        <v>20</v>
      </c>
      <c r="AO37" s="75" t="s">
        <v>20</v>
      </c>
      <c r="AP37" s="76">
        <v>140.72999999999999</v>
      </c>
      <c r="AQ37" s="76">
        <v>143.74</v>
      </c>
      <c r="AR37" s="77">
        <v>140.72999999999999</v>
      </c>
      <c r="AS37" s="77">
        <v>140.72999999999999</v>
      </c>
      <c r="AT37" s="76">
        <v>446.99</v>
      </c>
      <c r="AU37" s="76">
        <v>729.25</v>
      </c>
      <c r="AV37" s="77">
        <v>446.99</v>
      </c>
      <c r="AW37" s="77">
        <v>446.99</v>
      </c>
      <c r="AX37" s="76">
        <v>1712613.02</v>
      </c>
      <c r="AY37" s="76">
        <v>1892368.47</v>
      </c>
      <c r="AZ37" s="76">
        <v>3813.42</v>
      </c>
      <c r="BA37" s="76">
        <v>4404.21</v>
      </c>
      <c r="BB37" s="76">
        <v>4021.26</v>
      </c>
      <c r="BC37" s="76">
        <v>4640.3900000000003</v>
      </c>
      <c r="BD37" s="76">
        <v>4017.89</v>
      </c>
      <c r="BE37" s="76">
        <v>4553.5</v>
      </c>
      <c r="BF37" s="77">
        <v>11.87</v>
      </c>
      <c r="BG37" s="77">
        <v>11.87</v>
      </c>
      <c r="BH37" s="77">
        <v>11.87</v>
      </c>
      <c r="BI37" s="75" t="s">
        <v>20</v>
      </c>
      <c r="BJ37" s="75" t="s">
        <v>20</v>
      </c>
      <c r="BK37" s="75" t="s">
        <v>20</v>
      </c>
      <c r="BL37" s="75" t="s">
        <v>20</v>
      </c>
      <c r="BM37" s="75" t="s">
        <v>20</v>
      </c>
      <c r="BN37" s="76">
        <v>130.12</v>
      </c>
      <c r="BO37" s="76">
        <v>127.44</v>
      </c>
      <c r="BP37" s="77">
        <v>130.12</v>
      </c>
      <c r="BQ37" s="77">
        <v>130.12</v>
      </c>
      <c r="BR37" s="76">
        <v>413.29</v>
      </c>
      <c r="BS37" s="76">
        <v>646.54999999999995</v>
      </c>
      <c r="BT37" s="77">
        <v>413.29</v>
      </c>
      <c r="BU37" s="77">
        <v>413.29</v>
      </c>
      <c r="BV37" s="76">
        <v>1583482</v>
      </c>
      <c r="BW37" s="76">
        <v>1677773.89</v>
      </c>
    </row>
    <row r="38" spans="2:76" ht="43.2" customHeight="1" x14ac:dyDescent="0.3">
      <c r="B38" s="70" t="s">
        <v>262</v>
      </c>
      <c r="C38" s="71" t="s">
        <v>20</v>
      </c>
      <c r="D38" s="72">
        <v>4828.97</v>
      </c>
      <c r="E38" s="72">
        <v>5311.13</v>
      </c>
      <c r="F38" s="72">
        <v>4873.01</v>
      </c>
      <c r="G38" s="72">
        <v>5359.63</v>
      </c>
      <c r="H38" s="72">
        <v>5003.4799999999996</v>
      </c>
      <c r="I38" s="72">
        <v>5483.51</v>
      </c>
      <c r="J38" s="73">
        <v>17.63</v>
      </c>
      <c r="K38" s="73">
        <v>17.63</v>
      </c>
      <c r="L38" s="73">
        <v>17.63</v>
      </c>
      <c r="M38" s="75" t="s">
        <v>20</v>
      </c>
      <c r="N38" s="75" t="s">
        <v>20</v>
      </c>
      <c r="O38" s="75" t="s">
        <v>20</v>
      </c>
      <c r="P38" s="75" t="s">
        <v>20</v>
      </c>
      <c r="Q38" s="75" t="s">
        <v>20</v>
      </c>
      <c r="R38" s="72">
        <v>226.76</v>
      </c>
      <c r="S38" s="72">
        <v>237.04</v>
      </c>
      <c r="T38" s="73">
        <v>226.76</v>
      </c>
      <c r="U38" s="73">
        <v>226.72</v>
      </c>
      <c r="V38" s="72">
        <v>129.35</v>
      </c>
      <c r="W38" s="72">
        <v>174.57</v>
      </c>
      <c r="X38" s="73">
        <v>129.35</v>
      </c>
      <c r="Y38" s="73">
        <v>129.35</v>
      </c>
      <c r="Z38" s="72">
        <v>631747.57999999996</v>
      </c>
      <c r="AA38" s="72">
        <v>645869.03</v>
      </c>
      <c r="AB38" s="76">
        <v>4828.97</v>
      </c>
      <c r="AC38" s="76">
        <v>5769.22</v>
      </c>
      <c r="AD38" s="76">
        <v>4873.01</v>
      </c>
      <c r="AE38" s="76">
        <v>5821.9</v>
      </c>
      <c r="AF38" s="76">
        <v>5003.4799999999996</v>
      </c>
      <c r="AG38" s="76">
        <v>5956.46</v>
      </c>
      <c r="AH38" s="77">
        <v>17.63</v>
      </c>
      <c r="AI38" s="77">
        <v>17.63</v>
      </c>
      <c r="AJ38" s="77">
        <v>17.63</v>
      </c>
      <c r="AK38" s="75" t="s">
        <v>20</v>
      </c>
      <c r="AL38" s="75" t="s">
        <v>20</v>
      </c>
      <c r="AM38" s="75" t="s">
        <v>20</v>
      </c>
      <c r="AN38" s="75" t="s">
        <v>20</v>
      </c>
      <c r="AO38" s="75" t="s">
        <v>20</v>
      </c>
      <c r="AP38" s="76">
        <v>226.76</v>
      </c>
      <c r="AQ38" s="76">
        <v>257.49</v>
      </c>
      <c r="AR38" s="77">
        <v>226.76</v>
      </c>
      <c r="AS38" s="77">
        <v>226.72</v>
      </c>
      <c r="AT38" s="76">
        <v>129.35</v>
      </c>
      <c r="AU38" s="76">
        <v>189.63</v>
      </c>
      <c r="AV38" s="77">
        <v>129.35</v>
      </c>
      <c r="AW38" s="77">
        <v>129.35</v>
      </c>
      <c r="AX38" s="76">
        <v>631747.57999999996</v>
      </c>
      <c r="AY38" s="76">
        <v>701575.55</v>
      </c>
      <c r="AZ38" s="76">
        <v>51034</v>
      </c>
      <c r="BA38" s="76">
        <v>56679.7</v>
      </c>
      <c r="BB38" s="76">
        <v>51499.43</v>
      </c>
      <c r="BC38" s="76">
        <v>57197.26</v>
      </c>
      <c r="BD38" s="76">
        <v>52878.28</v>
      </c>
      <c r="BE38" s="76">
        <v>58519.24</v>
      </c>
      <c r="BF38" s="77">
        <v>186.32</v>
      </c>
      <c r="BG38" s="77">
        <v>186.32</v>
      </c>
      <c r="BH38" s="77">
        <v>186.32</v>
      </c>
      <c r="BI38" s="75" t="s">
        <v>20</v>
      </c>
      <c r="BJ38" s="75" t="s">
        <v>20</v>
      </c>
      <c r="BK38" s="75" t="s">
        <v>20</v>
      </c>
      <c r="BL38" s="75" t="s">
        <v>20</v>
      </c>
      <c r="BM38" s="75" t="s">
        <v>20</v>
      </c>
      <c r="BN38" s="76">
        <v>2396.4699999999998</v>
      </c>
      <c r="BO38" s="76">
        <v>2529.71</v>
      </c>
      <c r="BP38" s="77">
        <v>2396.4699999999998</v>
      </c>
      <c r="BQ38" s="77">
        <v>2396.04</v>
      </c>
      <c r="BR38" s="76">
        <v>1367.01</v>
      </c>
      <c r="BS38" s="76">
        <v>1863.02</v>
      </c>
      <c r="BT38" s="77">
        <v>1367.01</v>
      </c>
      <c r="BU38" s="77">
        <v>1367.01</v>
      </c>
      <c r="BV38" s="76">
        <v>6676497.9500000002</v>
      </c>
      <c r="BW38" s="76">
        <v>6892628.9900000002</v>
      </c>
    </row>
    <row r="39" spans="2:76" ht="43.2" customHeight="1" x14ac:dyDescent="0.3">
      <c r="B39" s="70" t="s">
        <v>263</v>
      </c>
      <c r="C39" s="71" t="s">
        <v>20</v>
      </c>
      <c r="D39" s="72">
        <v>4557.25</v>
      </c>
      <c r="E39" s="72">
        <v>4229.97</v>
      </c>
      <c r="F39" s="72">
        <v>4642.87</v>
      </c>
      <c r="G39" s="72">
        <v>4314.43</v>
      </c>
      <c r="H39" s="72">
        <v>4612.53</v>
      </c>
      <c r="I39" s="72">
        <v>4285.3</v>
      </c>
      <c r="J39" s="73">
        <v>13.78</v>
      </c>
      <c r="K39" s="73">
        <v>13.78</v>
      </c>
      <c r="L39" s="73">
        <v>13.78</v>
      </c>
      <c r="M39" s="75" t="s">
        <v>20</v>
      </c>
      <c r="N39" s="75" t="s">
        <v>20</v>
      </c>
      <c r="O39" s="75" t="s">
        <v>20</v>
      </c>
      <c r="P39" s="75" t="s">
        <v>20</v>
      </c>
      <c r="Q39" s="75" t="s">
        <v>20</v>
      </c>
      <c r="R39" s="72">
        <v>253.5</v>
      </c>
      <c r="S39" s="72">
        <v>243.89</v>
      </c>
      <c r="T39" s="74">
        <v>253.5</v>
      </c>
      <c r="U39" s="73">
        <v>242.99</v>
      </c>
      <c r="V39" s="72">
        <v>1150.44</v>
      </c>
      <c r="W39" s="72">
        <v>965.45</v>
      </c>
      <c r="X39" s="73">
        <v>1150.44</v>
      </c>
      <c r="Y39" s="73">
        <v>1150.44</v>
      </c>
      <c r="Z39" s="72">
        <v>939669.27</v>
      </c>
      <c r="AA39" s="72">
        <v>931875.87</v>
      </c>
      <c r="AB39" s="76">
        <v>4557.25</v>
      </c>
      <c r="AC39" s="76">
        <v>4513.49</v>
      </c>
      <c r="AD39" s="76">
        <v>4642.87</v>
      </c>
      <c r="AE39" s="76">
        <v>4603.62</v>
      </c>
      <c r="AF39" s="76">
        <v>4612.53</v>
      </c>
      <c r="AG39" s="76">
        <v>4572.53</v>
      </c>
      <c r="AH39" s="77">
        <v>13.78</v>
      </c>
      <c r="AI39" s="77">
        <v>13.78</v>
      </c>
      <c r="AJ39" s="77">
        <v>13.78</v>
      </c>
      <c r="AK39" s="75" t="s">
        <v>20</v>
      </c>
      <c r="AL39" s="75" t="s">
        <v>20</v>
      </c>
      <c r="AM39" s="75" t="s">
        <v>20</v>
      </c>
      <c r="AN39" s="75" t="s">
        <v>20</v>
      </c>
      <c r="AO39" s="75" t="s">
        <v>20</v>
      </c>
      <c r="AP39" s="76">
        <v>253.5</v>
      </c>
      <c r="AQ39" s="76">
        <v>260.24</v>
      </c>
      <c r="AR39" s="78">
        <v>253.5</v>
      </c>
      <c r="AS39" s="77">
        <v>242.99</v>
      </c>
      <c r="AT39" s="76">
        <v>1150.44</v>
      </c>
      <c r="AU39" s="76">
        <v>1030.1600000000001</v>
      </c>
      <c r="AV39" s="77">
        <v>1150.44</v>
      </c>
      <c r="AW39" s="77">
        <v>1150.44</v>
      </c>
      <c r="AX39" s="76">
        <v>939669.27</v>
      </c>
      <c r="AY39" s="76">
        <v>994337.23</v>
      </c>
      <c r="AZ39" s="76">
        <v>4012.66</v>
      </c>
      <c r="BA39" s="76">
        <v>3751.16</v>
      </c>
      <c r="BB39" s="76">
        <v>4088.05</v>
      </c>
      <c r="BC39" s="76">
        <v>3826.07</v>
      </c>
      <c r="BD39" s="76">
        <v>4061.33</v>
      </c>
      <c r="BE39" s="76">
        <v>3800.23</v>
      </c>
      <c r="BF39" s="77">
        <v>12.13</v>
      </c>
      <c r="BG39" s="77">
        <v>12.13</v>
      </c>
      <c r="BH39" s="77">
        <v>12.13</v>
      </c>
      <c r="BI39" s="75" t="s">
        <v>20</v>
      </c>
      <c r="BJ39" s="75" t="s">
        <v>20</v>
      </c>
      <c r="BK39" s="75" t="s">
        <v>20</v>
      </c>
      <c r="BL39" s="75" t="s">
        <v>20</v>
      </c>
      <c r="BM39" s="75" t="s">
        <v>20</v>
      </c>
      <c r="BN39" s="76">
        <v>223.21</v>
      </c>
      <c r="BO39" s="76">
        <v>216.29</v>
      </c>
      <c r="BP39" s="77">
        <v>223.21</v>
      </c>
      <c r="BQ39" s="77">
        <v>213.95</v>
      </c>
      <c r="BR39" s="76">
        <v>1012.96</v>
      </c>
      <c r="BS39" s="76">
        <v>856.17</v>
      </c>
      <c r="BT39" s="77">
        <v>1012.96</v>
      </c>
      <c r="BU39" s="77">
        <v>1012.96</v>
      </c>
      <c r="BV39" s="76">
        <v>827378.79</v>
      </c>
      <c r="BW39" s="76">
        <v>826393.67</v>
      </c>
    </row>
    <row r="40" spans="2:76" ht="43.2" customHeight="1" x14ac:dyDescent="0.3">
      <c r="B40" s="70" t="s">
        <v>264</v>
      </c>
      <c r="C40" s="71" t="s">
        <v>20</v>
      </c>
      <c r="D40" s="72">
        <v>16269.51</v>
      </c>
      <c r="E40" s="72">
        <v>15287.91</v>
      </c>
      <c r="F40" s="72">
        <v>16592.77</v>
      </c>
      <c r="G40" s="72">
        <v>15567.19</v>
      </c>
      <c r="H40" s="72">
        <v>17991.79</v>
      </c>
      <c r="I40" s="72">
        <v>16045.18</v>
      </c>
      <c r="J40" s="74">
        <v>119.3</v>
      </c>
      <c r="K40" s="74">
        <v>119.3</v>
      </c>
      <c r="L40" s="73">
        <v>118.31</v>
      </c>
      <c r="M40" s="72">
        <v>31.28</v>
      </c>
      <c r="N40" s="72">
        <v>165.38</v>
      </c>
      <c r="O40" s="73">
        <v>31.28</v>
      </c>
      <c r="P40" s="72">
        <v>31.28</v>
      </c>
      <c r="Q40" s="72">
        <v>165.38</v>
      </c>
      <c r="R40" s="72">
        <v>911.02</v>
      </c>
      <c r="S40" s="72">
        <v>960.59</v>
      </c>
      <c r="T40" s="73">
        <v>911.02</v>
      </c>
      <c r="U40" s="73">
        <v>910.53</v>
      </c>
      <c r="V40" s="72">
        <v>3612.25</v>
      </c>
      <c r="W40" s="72">
        <v>2947.41</v>
      </c>
      <c r="X40" s="73">
        <v>3612.25</v>
      </c>
      <c r="Y40" s="73">
        <v>3612.25</v>
      </c>
      <c r="Z40" s="72">
        <v>3610397.34</v>
      </c>
      <c r="AA40" s="72">
        <v>3718294.78</v>
      </c>
      <c r="AB40" s="76">
        <v>16269.51</v>
      </c>
      <c r="AC40" s="76">
        <v>16365.1</v>
      </c>
      <c r="AD40" s="76">
        <v>16592.77</v>
      </c>
      <c r="AE40" s="76">
        <v>16664.05</v>
      </c>
      <c r="AF40" s="76">
        <v>17991.79</v>
      </c>
      <c r="AG40" s="76">
        <v>17175.72</v>
      </c>
      <c r="AH40" s="78">
        <v>119.3</v>
      </c>
      <c r="AI40" s="78">
        <v>119.3</v>
      </c>
      <c r="AJ40" s="77">
        <v>118.31</v>
      </c>
      <c r="AK40" s="76">
        <v>31.28</v>
      </c>
      <c r="AL40" s="76">
        <v>177.03</v>
      </c>
      <c r="AM40" s="77">
        <v>31.28</v>
      </c>
      <c r="AN40" s="76">
        <v>31.28</v>
      </c>
      <c r="AO40" s="76">
        <v>177.03</v>
      </c>
      <c r="AP40" s="76">
        <v>911.02</v>
      </c>
      <c r="AQ40" s="76">
        <v>1028.27</v>
      </c>
      <c r="AR40" s="77">
        <v>911.02</v>
      </c>
      <c r="AS40" s="77">
        <v>910.53</v>
      </c>
      <c r="AT40" s="76">
        <v>3612.25</v>
      </c>
      <c r="AU40" s="76">
        <v>3155.08</v>
      </c>
      <c r="AV40" s="77">
        <v>3612.25</v>
      </c>
      <c r="AW40" s="77">
        <v>3612.25</v>
      </c>
      <c r="AX40" s="76">
        <v>3610397.34</v>
      </c>
      <c r="AY40" s="76">
        <v>3980285.9</v>
      </c>
      <c r="AZ40" s="76">
        <v>12734.15</v>
      </c>
      <c r="BA40" s="76">
        <v>12421.11</v>
      </c>
      <c r="BB40" s="76">
        <v>12987.16</v>
      </c>
      <c r="BC40" s="76">
        <v>12648.01</v>
      </c>
      <c r="BD40" s="76">
        <v>14082.17</v>
      </c>
      <c r="BE40" s="76">
        <v>13036.37</v>
      </c>
      <c r="BF40" s="77">
        <v>93.38</v>
      </c>
      <c r="BG40" s="77">
        <v>93.38</v>
      </c>
      <c r="BH40" s="78">
        <v>92.6</v>
      </c>
      <c r="BI40" s="76">
        <v>24.48</v>
      </c>
      <c r="BJ40" s="76">
        <v>134.37</v>
      </c>
      <c r="BK40" s="77">
        <v>24.48</v>
      </c>
      <c r="BL40" s="76">
        <v>24.48</v>
      </c>
      <c r="BM40" s="76">
        <v>134.37</v>
      </c>
      <c r="BN40" s="76">
        <v>713.06</v>
      </c>
      <c r="BO40" s="76">
        <v>780.46</v>
      </c>
      <c r="BP40" s="77">
        <v>713.06</v>
      </c>
      <c r="BQ40" s="77">
        <v>712.67</v>
      </c>
      <c r="BR40" s="76">
        <v>2827.31</v>
      </c>
      <c r="BS40" s="76">
        <v>2394.71</v>
      </c>
      <c r="BT40" s="77">
        <v>2827.31</v>
      </c>
      <c r="BU40" s="77">
        <v>2827.31</v>
      </c>
      <c r="BV40" s="76">
        <v>2825858</v>
      </c>
      <c r="BW40" s="76">
        <v>3021037</v>
      </c>
    </row>
    <row r="41" spans="2:76" ht="43.2" customHeight="1" x14ac:dyDescent="0.3">
      <c r="B41" s="70" t="s">
        <v>265</v>
      </c>
      <c r="C41" s="71" t="s">
        <v>20</v>
      </c>
      <c r="D41" s="72">
        <v>65336.79</v>
      </c>
      <c r="E41" s="72">
        <v>28262.19</v>
      </c>
      <c r="F41" s="72">
        <v>65700.679999999993</v>
      </c>
      <c r="G41" s="72">
        <v>28923.37</v>
      </c>
      <c r="H41" s="72">
        <v>65475.37</v>
      </c>
      <c r="I41" s="72">
        <v>28195.7</v>
      </c>
      <c r="J41" s="73">
        <v>1.62</v>
      </c>
      <c r="K41" s="73">
        <v>1.62</v>
      </c>
      <c r="L41" s="74">
        <v>1.6</v>
      </c>
      <c r="M41" s="72">
        <v>1.63</v>
      </c>
      <c r="N41" s="72">
        <v>143.99</v>
      </c>
      <c r="O41" s="73">
        <v>19.829999999999998</v>
      </c>
      <c r="P41" s="72">
        <v>0.26</v>
      </c>
      <c r="Q41" s="72">
        <v>0.09</v>
      </c>
      <c r="R41" s="72">
        <v>6273.25</v>
      </c>
      <c r="S41" s="72">
        <v>3019.74</v>
      </c>
      <c r="T41" s="73">
        <v>6273.25</v>
      </c>
      <c r="U41" s="73">
        <v>6257.51</v>
      </c>
      <c r="V41" s="72">
        <v>6988.28</v>
      </c>
      <c r="W41" s="72">
        <v>5392.8</v>
      </c>
      <c r="X41" s="73">
        <v>6988.28</v>
      </c>
      <c r="Y41" s="73">
        <v>6984.57</v>
      </c>
      <c r="Z41" s="72">
        <v>29050952</v>
      </c>
      <c r="AA41" s="72">
        <v>29992781.149999999</v>
      </c>
      <c r="AB41" s="76">
        <v>65336.79</v>
      </c>
      <c r="AC41" s="76">
        <v>29021.89</v>
      </c>
      <c r="AD41" s="76">
        <v>65700.679999999993</v>
      </c>
      <c r="AE41" s="76">
        <v>29700.84</v>
      </c>
      <c r="AF41" s="76">
        <v>65475.37</v>
      </c>
      <c r="AG41" s="76">
        <v>28953.61</v>
      </c>
      <c r="AH41" s="77">
        <v>1.62</v>
      </c>
      <c r="AI41" s="77">
        <v>1.62</v>
      </c>
      <c r="AJ41" s="78">
        <v>1.6</v>
      </c>
      <c r="AK41" s="76">
        <v>1.63</v>
      </c>
      <c r="AL41" s="76">
        <v>147.86000000000001</v>
      </c>
      <c r="AM41" s="77">
        <v>19.829999999999998</v>
      </c>
      <c r="AN41" s="76">
        <v>0.26</v>
      </c>
      <c r="AO41" s="76">
        <v>0.09</v>
      </c>
      <c r="AP41" s="76">
        <v>6273.25</v>
      </c>
      <c r="AQ41" s="76">
        <v>3100.91</v>
      </c>
      <c r="AR41" s="77">
        <v>6273.25</v>
      </c>
      <c r="AS41" s="77">
        <v>6257.51</v>
      </c>
      <c r="AT41" s="76">
        <v>6988.28</v>
      </c>
      <c r="AU41" s="76">
        <v>5537.76</v>
      </c>
      <c r="AV41" s="77">
        <v>6988.28</v>
      </c>
      <c r="AW41" s="77">
        <v>6984.57</v>
      </c>
      <c r="AX41" s="76">
        <v>29050952</v>
      </c>
      <c r="AY41" s="76">
        <v>30799000</v>
      </c>
      <c r="AZ41" s="76">
        <v>65336.79</v>
      </c>
      <c r="BA41" s="76">
        <v>29021.89</v>
      </c>
      <c r="BB41" s="76">
        <v>65700.679999999993</v>
      </c>
      <c r="BC41" s="76">
        <v>29700.84</v>
      </c>
      <c r="BD41" s="76">
        <v>65475.37</v>
      </c>
      <c r="BE41" s="76">
        <v>28953.61</v>
      </c>
      <c r="BF41" s="77">
        <v>1.62</v>
      </c>
      <c r="BG41" s="77">
        <v>1.62</v>
      </c>
      <c r="BH41" s="78">
        <v>1.6</v>
      </c>
      <c r="BI41" s="76">
        <v>1.63</v>
      </c>
      <c r="BJ41" s="76">
        <v>147.86000000000001</v>
      </c>
      <c r="BK41" s="77">
        <v>19.829999999999998</v>
      </c>
      <c r="BL41" s="76">
        <v>0.26</v>
      </c>
      <c r="BM41" s="76">
        <v>0.09</v>
      </c>
      <c r="BN41" s="76">
        <v>6273.25</v>
      </c>
      <c r="BO41" s="76">
        <v>3100.91</v>
      </c>
      <c r="BP41" s="77">
        <v>6273.25</v>
      </c>
      <c r="BQ41" s="77">
        <v>6257.51</v>
      </c>
      <c r="BR41" s="76">
        <v>6988.28</v>
      </c>
      <c r="BS41" s="76">
        <v>5537.76</v>
      </c>
      <c r="BT41" s="77">
        <v>6988.28</v>
      </c>
      <c r="BU41" s="77">
        <v>6984.57</v>
      </c>
      <c r="BV41" s="76">
        <v>29050952</v>
      </c>
      <c r="BW41" s="76">
        <v>30799000</v>
      </c>
    </row>
    <row r="43" spans="2:76" x14ac:dyDescent="0.3">
      <c r="B43" s="79" t="s">
        <v>57</v>
      </c>
      <c r="BX43" s="80" t="s">
        <v>0</v>
      </c>
    </row>
  </sheetData>
  <mergeCells count="52">
    <mergeCell ref="BN6:BO6"/>
    <mergeCell ref="BR6:BS6"/>
    <mergeCell ref="BV6:BW6"/>
    <mergeCell ref="B7:C7"/>
    <mergeCell ref="AT6:AU6"/>
    <mergeCell ref="AX6:AY6"/>
    <mergeCell ref="AZ6:BA6"/>
    <mergeCell ref="BB6:BC6"/>
    <mergeCell ref="BD6:BE6"/>
    <mergeCell ref="BI6:BJ6"/>
    <mergeCell ref="AB6:AC6"/>
    <mergeCell ref="AD6:AE6"/>
    <mergeCell ref="AF6:AG6"/>
    <mergeCell ref="AK6:AL6"/>
    <mergeCell ref="AN6:AO6"/>
    <mergeCell ref="BV5:BW5"/>
    <mergeCell ref="B6:C6"/>
    <mergeCell ref="D6:E6"/>
    <mergeCell ref="F6:G6"/>
    <mergeCell ref="H6:I6"/>
    <mergeCell ref="M6:N6"/>
    <mergeCell ref="P6:Q6"/>
    <mergeCell ref="R6:S6"/>
    <mergeCell ref="V6:W6"/>
    <mergeCell ref="Z6:AA6"/>
    <mergeCell ref="AX5:AY5"/>
    <mergeCell ref="AZ5:BE5"/>
    <mergeCell ref="BF5:BH5"/>
    <mergeCell ref="BI5:BM5"/>
    <mergeCell ref="BN5:BQ5"/>
    <mergeCell ref="BL6:BM6"/>
    <mergeCell ref="AH5:AJ5"/>
    <mergeCell ref="AK5:AO5"/>
    <mergeCell ref="AP5:AS5"/>
    <mergeCell ref="AT5:AW5"/>
    <mergeCell ref="AP6:AQ6"/>
    <mergeCell ref="V5:Y5"/>
    <mergeCell ref="B3:C3"/>
    <mergeCell ref="D3:AY3"/>
    <mergeCell ref="AZ3:BW3"/>
    <mergeCell ref="B4:C4"/>
    <mergeCell ref="D4:AA4"/>
    <mergeCell ref="AB4:AY4"/>
    <mergeCell ref="AZ4:BW4"/>
    <mergeCell ref="B5:C5"/>
    <mergeCell ref="D5:I5"/>
    <mergeCell ref="J5:L5"/>
    <mergeCell ref="M5:Q5"/>
    <mergeCell ref="R5:U5"/>
    <mergeCell ref="BR5:BU5"/>
    <mergeCell ref="Z5:AA5"/>
    <mergeCell ref="AB5:AG5"/>
  </mergeCells>
  <hyperlinks>
    <hyperlink ref="B43" r:id="rId1" xr:uid="{F29F4951-6DA1-4D4D-AAB5-FE479241C452}"/>
    <hyperlink ref="BX43" r:id="rId2" xr:uid="{3F81A62A-DD79-4A9E-A2AA-2F5E7AC60182}"/>
  </hyperlinks>
  <pageMargins left="0.7" right="0.7" top="0.75" bottom="0.75" header="0.3" footer="0.3"/>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Cover Sheet</vt:lpstr>
      <vt:lpstr>Contents</vt:lpstr>
      <vt:lpstr>Table 1</vt:lpstr>
      <vt:lpstr>Figure 1</vt:lpstr>
      <vt:lpstr>Figure 2</vt:lpstr>
      <vt:lpstr>IA UK Timeseries</vt:lpstr>
      <vt:lpstr>IA DAC Cross-section</vt:lpstr>
      <vt:lpstr>DAC1 Filtered Table 1</vt:lpstr>
      <vt:lpstr>DAC Filtered Table 2</vt:lpstr>
      <vt:lpstr>HMT March 2026 GDP Deflators</vt:lpstr>
      <vt:lpstr>'HMT March 2026 GDP Deflators'!Print_Area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Samuel Hughes</dc:creator>
  <cp:lastModifiedBy>Samuel Hughes</cp:lastModifiedBy>
  <dcterms:created xsi:type="dcterms:W3CDTF">2026-06-01T15:59:12Z</dcterms:created>
  <dcterms:modified xsi:type="dcterms:W3CDTF">2026-06-11T15:02:29Z</dcterms:modified>
</cp:coreProperties>
</file>