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mc:AlternateContent xmlns:mc="http://schemas.openxmlformats.org/markup-compatibility/2006">
    <mc:Choice Requires="x15">
      <x15ac:absPath xmlns:x15ac="http://schemas.microsoft.com/office/spreadsheetml/2010/11/ac" url="H:\"/>
    </mc:Choice>
  </mc:AlternateContent>
  <bookViews>
    <workbookView xWindow="0" yWindow="0" windowWidth="28800" windowHeight="12210"/>
  </bookViews>
  <sheets>
    <sheet name="2017" sheetId="1" r:id="rId1"/>
    <sheet name="2016" sheetId="2" r:id="rId2"/>
    <sheet name="2015" sheetId="3" r:id="rId3"/>
    <sheet name="2014" sheetId="4" r:id="rId4"/>
    <sheet name="2013" sheetId="5" r:id="rId5"/>
    <sheet name="2012" sheetId="6" r:id="rId6"/>
    <sheet name="2011" sheetId="7" r:id="rId7"/>
    <sheet name="2010" sheetId="8" r:id="rId8"/>
    <sheet name="summay" sheetId="9" r:id="rId9"/>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9" l="1"/>
  <c r="N34" i="9"/>
  <c r="M35" i="9"/>
  <c r="M34" i="9"/>
  <c r="L35" i="9"/>
  <c r="L34" i="9"/>
  <c r="K35" i="9"/>
  <c r="K34" i="9"/>
  <c r="J35" i="9"/>
  <c r="J34" i="9"/>
  <c r="N12" i="9"/>
  <c r="M12" i="9"/>
  <c r="L12" i="9"/>
  <c r="K12" i="9"/>
  <c r="J12" i="9"/>
  <c r="N9" i="9"/>
  <c r="N20" i="9" s="1"/>
  <c r="M9" i="9"/>
  <c r="M20" i="9" s="1"/>
  <c r="L9" i="9"/>
  <c r="L20" i="9" s="1"/>
  <c r="K9" i="9"/>
  <c r="K20" i="9" s="1"/>
  <c r="J9" i="9"/>
  <c r="J20" i="9" s="1"/>
  <c r="N8" i="9"/>
  <c r="N19" i="9" s="1"/>
  <c r="M8" i="9"/>
  <c r="M19" i="9" s="1"/>
  <c r="L8" i="9"/>
  <c r="L19" i="9" s="1"/>
  <c r="K8" i="9"/>
  <c r="K19" i="9" s="1"/>
  <c r="J8" i="9"/>
  <c r="J19" i="9" s="1"/>
  <c r="N7" i="9"/>
  <c r="N18" i="9" s="1"/>
  <c r="M7" i="9"/>
  <c r="M18" i="9" s="1"/>
  <c r="L7" i="9"/>
  <c r="L18" i="9" s="1"/>
  <c r="K7" i="9"/>
  <c r="K18" i="9" s="1"/>
  <c r="J7" i="9"/>
  <c r="J18" i="9" s="1"/>
  <c r="N6" i="9"/>
  <c r="N17" i="9" s="1"/>
  <c r="M6" i="9"/>
  <c r="M17" i="9" s="1"/>
  <c r="L6" i="9"/>
  <c r="L17" i="9" s="1"/>
  <c r="K6" i="9"/>
  <c r="K17" i="9" s="1"/>
  <c r="J6" i="9"/>
  <c r="J17" i="9" s="1"/>
  <c r="N5" i="9"/>
  <c r="N16" i="9" s="1"/>
  <c r="M5" i="9"/>
  <c r="M16" i="9" s="1"/>
  <c r="L5" i="9"/>
  <c r="L16" i="9" s="1"/>
  <c r="K5" i="9"/>
  <c r="K16" i="9" s="1"/>
  <c r="J5" i="9"/>
  <c r="J16" i="9" s="1"/>
  <c r="N4" i="9"/>
  <c r="N15" i="9" s="1"/>
  <c r="M4" i="9"/>
  <c r="M15" i="9" s="1"/>
  <c r="L4" i="9"/>
  <c r="L15" i="9" s="1"/>
  <c r="K4" i="9"/>
  <c r="K15" i="9" s="1"/>
  <c r="J4" i="9"/>
  <c r="J15" i="9" s="1"/>
  <c r="N3" i="9"/>
  <c r="N14" i="9" s="1"/>
  <c r="M3" i="9"/>
  <c r="M14" i="9" s="1"/>
  <c r="L3" i="9"/>
  <c r="L14" i="9" s="1"/>
  <c r="K3" i="9"/>
  <c r="K14" i="9" s="1"/>
  <c r="J3" i="9"/>
  <c r="J14" i="9" s="1"/>
  <c r="N2" i="9"/>
  <c r="N13" i="9" s="1"/>
  <c r="M2" i="9"/>
  <c r="M13" i="9" s="1"/>
  <c r="L2" i="9"/>
  <c r="L13" i="9" s="1"/>
  <c r="K2" i="9"/>
  <c r="K13" i="9" s="1"/>
  <c r="J2" i="9"/>
  <c r="J13" i="9" s="1"/>
  <c r="I2" i="9"/>
  <c r="I13" i="9" s="1"/>
  <c r="A3" i="9"/>
  <c r="A4" i="9" s="1"/>
  <c r="A5" i="9" s="1"/>
  <c r="A6" i="9" s="1"/>
  <c r="A7" i="9" s="1"/>
  <c r="A8" i="9" s="1"/>
  <c r="A9" i="9" s="1"/>
  <c r="I9" i="9" s="1"/>
  <c r="I20" i="9" s="1"/>
  <c r="A46" i="8"/>
  <c r="A31" i="8"/>
  <c r="A13" i="8"/>
  <c r="A2" i="8"/>
  <c r="A44" i="6"/>
  <c r="A19" i="6"/>
  <c r="A5" i="6"/>
  <c r="B50" i="6"/>
  <c r="B37" i="6"/>
  <c r="B27" i="6"/>
  <c r="B5" i="6"/>
  <c r="B49" i="7"/>
  <c r="B19" i="7"/>
  <c r="B10" i="7"/>
  <c r="B2" i="7"/>
  <c r="B56" i="8"/>
  <c r="B54" i="8"/>
  <c r="B48" i="8"/>
  <c r="B46" i="8"/>
  <c r="B40" i="8"/>
  <c r="B38" i="8"/>
  <c r="B32" i="8"/>
  <c r="B24" i="8"/>
  <c r="B16" i="8"/>
  <c r="B8" i="8"/>
  <c r="B61" i="8"/>
  <c r="E64" i="8"/>
  <c r="D64" i="8"/>
  <c r="C64" i="8"/>
  <c r="M61" i="8"/>
  <c r="A61" i="8" s="1"/>
  <c r="M60" i="8"/>
  <c r="A60" i="8" s="1"/>
  <c r="M59" i="8"/>
  <c r="A59" i="8" s="1"/>
  <c r="M58" i="8"/>
  <c r="A58" i="8" s="1"/>
  <c r="M57" i="8"/>
  <c r="A57" i="8" s="1"/>
  <c r="M56" i="8"/>
  <c r="A56" i="8" s="1"/>
  <c r="M55" i="8"/>
  <c r="A55" i="8" s="1"/>
  <c r="M54" i="8"/>
  <c r="A54" i="8" s="1"/>
  <c r="M53" i="8"/>
  <c r="B53" i="8" s="1"/>
  <c r="M52" i="8"/>
  <c r="B52" i="8" s="1"/>
  <c r="M51" i="8"/>
  <c r="A51" i="8" s="1"/>
  <c r="M50" i="8"/>
  <c r="A50" i="8" s="1"/>
  <c r="M49" i="8"/>
  <c r="A49" i="8" s="1"/>
  <c r="M48" i="8"/>
  <c r="A48" i="8" s="1"/>
  <c r="M47" i="8"/>
  <c r="A47" i="8" s="1"/>
  <c r="M46" i="8"/>
  <c r="M45" i="8"/>
  <c r="B45" i="8" s="1"/>
  <c r="M44" i="8"/>
  <c r="B44" i="8" s="1"/>
  <c r="M43" i="8"/>
  <c r="A43" i="8" s="1"/>
  <c r="M42" i="8"/>
  <c r="A42" i="8" s="1"/>
  <c r="M41" i="8"/>
  <c r="A41" i="8" s="1"/>
  <c r="M40" i="8"/>
  <c r="A40" i="8" s="1"/>
  <c r="M39" i="8"/>
  <c r="A39" i="8" s="1"/>
  <c r="M38" i="8"/>
  <c r="A38" i="8" s="1"/>
  <c r="M37" i="8"/>
  <c r="A37" i="8" s="1"/>
  <c r="M36" i="8"/>
  <c r="B36" i="8" s="1"/>
  <c r="M35" i="8"/>
  <c r="B35" i="8" s="1"/>
  <c r="M34" i="8"/>
  <c r="B34" i="8" s="1"/>
  <c r="M33" i="8"/>
  <c r="A33" i="8" s="1"/>
  <c r="M32" i="8"/>
  <c r="A32" i="8" s="1"/>
  <c r="M31" i="8"/>
  <c r="B31" i="8" s="1"/>
  <c r="M30" i="8"/>
  <c r="A30" i="8" s="1"/>
  <c r="M29" i="8"/>
  <c r="A29" i="8" s="1"/>
  <c r="M28" i="8"/>
  <c r="A28" i="8" s="1"/>
  <c r="M27" i="8"/>
  <c r="A27" i="8" s="1"/>
  <c r="M26" i="8"/>
  <c r="B26" i="8" s="1"/>
  <c r="M25" i="8"/>
  <c r="A25" i="8" s="1"/>
  <c r="M24" i="8"/>
  <c r="A24" i="8" s="1"/>
  <c r="M23" i="8"/>
  <c r="A23" i="8" s="1"/>
  <c r="M22" i="8"/>
  <c r="A22" i="8" s="1"/>
  <c r="M21" i="8"/>
  <c r="B21" i="8" s="1"/>
  <c r="M20" i="8"/>
  <c r="B20" i="8" s="1"/>
  <c r="M19" i="8"/>
  <c r="A19" i="8" s="1"/>
  <c r="M18" i="8"/>
  <c r="A18" i="8" s="1"/>
  <c r="M17" i="8"/>
  <c r="A17" i="8" s="1"/>
  <c r="M16" i="8"/>
  <c r="A16" i="8" s="1"/>
  <c r="M15" i="8"/>
  <c r="A15" i="8" s="1"/>
  <c r="M14" i="8"/>
  <c r="A14" i="8" s="1"/>
  <c r="M13" i="8"/>
  <c r="B13" i="8" s="1"/>
  <c r="M12" i="8"/>
  <c r="B12" i="8" s="1"/>
  <c r="M11" i="8"/>
  <c r="B11" i="8" s="1"/>
  <c r="M10" i="8"/>
  <c r="A10" i="8" s="1"/>
  <c r="M9" i="8"/>
  <c r="A9" i="8" s="1"/>
  <c r="M8" i="8"/>
  <c r="A8" i="8" s="1"/>
  <c r="M7" i="8"/>
  <c r="A7" i="8" s="1"/>
  <c r="M6" i="8"/>
  <c r="A6" i="8" s="1"/>
  <c r="M5" i="8"/>
  <c r="B5" i="8" s="1"/>
  <c r="M4" i="8"/>
  <c r="B4" i="8" s="1"/>
  <c r="M3" i="8"/>
  <c r="B3" i="8" s="1"/>
  <c r="M2" i="8"/>
  <c r="B2" i="8" s="1"/>
  <c r="F67" i="7"/>
  <c r="D67" i="7"/>
  <c r="C67" i="7"/>
  <c r="M65" i="7"/>
  <c r="A65" i="7" s="1"/>
  <c r="M64" i="7"/>
  <c r="B64" i="7" s="1"/>
  <c r="M63" i="7"/>
  <c r="A63" i="7" s="1"/>
  <c r="M62" i="7"/>
  <c r="A62" i="7" s="1"/>
  <c r="M61" i="7"/>
  <c r="A61" i="7" s="1"/>
  <c r="M60" i="7"/>
  <c r="A60" i="7" s="1"/>
  <c r="M59" i="7"/>
  <c r="A59" i="7" s="1"/>
  <c r="M58" i="7"/>
  <c r="M57" i="7"/>
  <c r="A57" i="7" s="1"/>
  <c r="M56" i="7"/>
  <c r="B56" i="7" s="1"/>
  <c r="M55" i="7"/>
  <c r="B55" i="7" s="1"/>
  <c r="M54" i="7"/>
  <c r="B54" i="7" s="1"/>
  <c r="M53" i="7"/>
  <c r="A53" i="7" s="1"/>
  <c r="M52" i="7"/>
  <c r="A52" i="7" s="1"/>
  <c r="M51" i="7"/>
  <c r="A51" i="7" s="1"/>
  <c r="M50" i="7"/>
  <c r="M49" i="7"/>
  <c r="A49" i="7" s="1"/>
  <c r="M48" i="7"/>
  <c r="B48" i="7" s="1"/>
  <c r="M47" i="7"/>
  <c r="A47" i="7" s="1"/>
  <c r="M46" i="7"/>
  <c r="A46" i="7" s="1"/>
  <c r="M45" i="7"/>
  <c r="B45" i="7" s="1"/>
  <c r="M44" i="7"/>
  <c r="B44" i="7" s="1"/>
  <c r="M43" i="7"/>
  <c r="A43" i="7" s="1"/>
  <c r="M42" i="7"/>
  <c r="M41" i="7"/>
  <c r="A41" i="7" s="1"/>
  <c r="M40" i="7"/>
  <c r="M39" i="7"/>
  <c r="A39" i="7" s="1"/>
  <c r="M38" i="7"/>
  <c r="A38" i="7" s="1"/>
  <c r="M37" i="7"/>
  <c r="A37" i="7" s="1"/>
  <c r="M36" i="7"/>
  <c r="A36" i="7" s="1"/>
  <c r="M35" i="7"/>
  <c r="A35" i="7" s="1"/>
  <c r="M34" i="7"/>
  <c r="M33" i="7"/>
  <c r="B33" i="7" s="1"/>
  <c r="M32" i="7"/>
  <c r="B32" i="7" s="1"/>
  <c r="M31" i="7"/>
  <c r="A31" i="7" s="1"/>
  <c r="M30" i="7"/>
  <c r="A30" i="7" s="1"/>
  <c r="M29" i="7"/>
  <c r="A29" i="7" s="1"/>
  <c r="M28" i="7"/>
  <c r="A28" i="7" s="1"/>
  <c r="M27" i="7"/>
  <c r="A27" i="7" s="1"/>
  <c r="M26" i="7"/>
  <c r="M25" i="7"/>
  <c r="A25" i="7" s="1"/>
  <c r="M24" i="7"/>
  <c r="B24" i="7" s="1"/>
  <c r="M23" i="7"/>
  <c r="B23" i="7" s="1"/>
  <c r="M22" i="7"/>
  <c r="B22" i="7" s="1"/>
  <c r="M21" i="7"/>
  <c r="A21" i="7" s="1"/>
  <c r="M20" i="7"/>
  <c r="A20" i="7" s="1"/>
  <c r="M19" i="7"/>
  <c r="A19" i="7" s="1"/>
  <c r="M18" i="7"/>
  <c r="M17" i="7"/>
  <c r="A17" i="7" s="1"/>
  <c r="M16" i="7"/>
  <c r="A16" i="7" s="1"/>
  <c r="M15" i="7"/>
  <c r="B15" i="7" s="1"/>
  <c r="M14" i="7"/>
  <c r="A14" i="7" s="1"/>
  <c r="M13" i="7"/>
  <c r="A13" i="7" s="1"/>
  <c r="M12" i="7"/>
  <c r="A12" i="7" s="1"/>
  <c r="M11" i="7"/>
  <c r="A11" i="7" s="1"/>
  <c r="M10" i="7"/>
  <c r="A10" i="7" s="1"/>
  <c r="M9" i="7"/>
  <c r="A9" i="7" s="1"/>
  <c r="M8" i="7"/>
  <c r="A8" i="7" s="1"/>
  <c r="M7" i="7"/>
  <c r="A7" i="7" s="1"/>
  <c r="M6" i="7"/>
  <c r="B6" i="7" s="1"/>
  <c r="M5" i="7"/>
  <c r="B5" i="7" s="1"/>
  <c r="M4" i="7"/>
  <c r="B4" i="7" s="1"/>
  <c r="M3" i="7"/>
  <c r="A3" i="7" s="1"/>
  <c r="M2" i="7"/>
  <c r="A2" i="7" s="1"/>
  <c r="F58" i="6"/>
  <c r="D58" i="6"/>
  <c r="C58" i="6"/>
  <c r="M56" i="6"/>
  <c r="M55" i="6"/>
  <c r="M54" i="6"/>
  <c r="B54" i="6" s="1"/>
  <c r="M53" i="6"/>
  <c r="B53" i="6" s="1"/>
  <c r="M52" i="6"/>
  <c r="A52" i="6" s="1"/>
  <c r="M51" i="6"/>
  <c r="A51" i="6" s="1"/>
  <c r="M50" i="6"/>
  <c r="A50" i="6" s="1"/>
  <c r="M49" i="6"/>
  <c r="M48" i="6"/>
  <c r="M47" i="6"/>
  <c r="M46" i="6"/>
  <c r="A46" i="6" s="1"/>
  <c r="M45" i="6"/>
  <c r="A45" i="6" s="1"/>
  <c r="M44" i="6"/>
  <c r="B44" i="6" s="1"/>
  <c r="M43" i="6"/>
  <c r="B43" i="6" s="1"/>
  <c r="M42" i="6"/>
  <c r="B42" i="6" s="1"/>
  <c r="M41" i="6"/>
  <c r="M40" i="6"/>
  <c r="A40" i="6" s="1"/>
  <c r="M39" i="6"/>
  <c r="M38" i="6"/>
  <c r="A38" i="6" s="1"/>
  <c r="M37" i="6"/>
  <c r="A37" i="6" s="1"/>
  <c r="M36" i="6"/>
  <c r="A36" i="6" s="1"/>
  <c r="M35" i="6"/>
  <c r="A35" i="6" s="1"/>
  <c r="M34" i="6"/>
  <c r="B34" i="6" s="1"/>
  <c r="M33" i="6"/>
  <c r="M32" i="6"/>
  <c r="A32" i="6" s="1"/>
  <c r="M31" i="6"/>
  <c r="M30" i="6"/>
  <c r="B30" i="6" s="1"/>
  <c r="M29" i="6"/>
  <c r="B29" i="6" s="1"/>
  <c r="M28" i="6"/>
  <c r="B28" i="6" s="1"/>
  <c r="M27" i="6"/>
  <c r="A27" i="6" s="1"/>
  <c r="M26" i="6"/>
  <c r="A26" i="6" s="1"/>
  <c r="M25" i="6"/>
  <c r="M24" i="6"/>
  <c r="A24" i="6" s="1"/>
  <c r="M23" i="6"/>
  <c r="M22" i="6"/>
  <c r="B22" i="6" s="1"/>
  <c r="M21" i="6"/>
  <c r="B21" i="6" s="1"/>
  <c r="M20" i="6"/>
  <c r="B20" i="6" s="1"/>
  <c r="M19" i="6"/>
  <c r="B19" i="6" s="1"/>
  <c r="M18" i="6"/>
  <c r="B18" i="6" s="1"/>
  <c r="M17" i="6"/>
  <c r="M16" i="6"/>
  <c r="A16" i="6" s="1"/>
  <c r="M15" i="6"/>
  <c r="M14" i="6"/>
  <c r="B14" i="6" s="1"/>
  <c r="M13" i="6"/>
  <c r="A13" i="6" s="1"/>
  <c r="M12" i="6"/>
  <c r="B12" i="6" s="1"/>
  <c r="M11" i="6"/>
  <c r="B11" i="6" s="1"/>
  <c r="M10" i="6"/>
  <c r="B10" i="6" s="1"/>
  <c r="M9" i="6"/>
  <c r="M8" i="6"/>
  <c r="A8" i="6" s="1"/>
  <c r="M7" i="6"/>
  <c r="M6" i="6"/>
  <c r="A6" i="6" s="1"/>
  <c r="M5" i="6"/>
  <c r="M4" i="6"/>
  <c r="A4" i="6" s="1"/>
  <c r="M3" i="6"/>
  <c r="A3" i="6" s="1"/>
  <c r="M2" i="6"/>
  <c r="F61" i="5"/>
  <c r="D61" i="5"/>
  <c r="C61" i="5"/>
  <c r="M59" i="5"/>
  <c r="B59" i="5" s="1"/>
  <c r="M58" i="5"/>
  <c r="B58" i="5" s="1"/>
  <c r="M57" i="5"/>
  <c r="M56" i="5"/>
  <c r="M55" i="5"/>
  <c r="B55" i="5" s="1"/>
  <c r="M54" i="5"/>
  <c r="B54" i="5" s="1"/>
  <c r="M53" i="5"/>
  <c r="B53" i="5" s="1"/>
  <c r="M52" i="5"/>
  <c r="M51" i="5"/>
  <c r="M50" i="5"/>
  <c r="B50" i="5" s="1"/>
  <c r="M49" i="5"/>
  <c r="B49" i="5" s="1"/>
  <c r="M48" i="5"/>
  <c r="M47" i="5"/>
  <c r="B47" i="5" s="1"/>
  <c r="M46" i="5"/>
  <c r="M45" i="5"/>
  <c r="B45" i="5" s="1"/>
  <c r="M44" i="5"/>
  <c r="M43" i="5"/>
  <c r="B43" i="5" s="1"/>
  <c r="M42" i="5"/>
  <c r="B42" i="5" s="1"/>
  <c r="M41" i="5"/>
  <c r="M40" i="5"/>
  <c r="M39" i="5"/>
  <c r="B39" i="5" s="1"/>
  <c r="M38" i="5"/>
  <c r="B38" i="5" s="1"/>
  <c r="M37" i="5"/>
  <c r="B37" i="5" s="1"/>
  <c r="M36" i="5"/>
  <c r="M35" i="5"/>
  <c r="M34" i="5"/>
  <c r="B34" i="5" s="1"/>
  <c r="M33" i="5"/>
  <c r="B33" i="5" s="1"/>
  <c r="M32" i="5"/>
  <c r="M31" i="5"/>
  <c r="B31" i="5" s="1"/>
  <c r="M30" i="5"/>
  <c r="M29" i="5"/>
  <c r="B29" i="5" s="1"/>
  <c r="M28" i="5"/>
  <c r="M27" i="5"/>
  <c r="B27" i="5" s="1"/>
  <c r="M26" i="5"/>
  <c r="A26" i="5" s="1"/>
  <c r="M25" i="5"/>
  <c r="M24" i="5"/>
  <c r="M23" i="5"/>
  <c r="B23" i="5" s="1"/>
  <c r="M22" i="5"/>
  <c r="B22" i="5" s="1"/>
  <c r="M21" i="5"/>
  <c r="B21" i="5" s="1"/>
  <c r="M20" i="5"/>
  <c r="M19" i="5"/>
  <c r="M18" i="5"/>
  <c r="B18" i="5" s="1"/>
  <c r="M17" i="5"/>
  <c r="A17" i="5" s="1"/>
  <c r="M16" i="5"/>
  <c r="M15" i="5"/>
  <c r="B15" i="5" s="1"/>
  <c r="M14" i="5"/>
  <c r="M13" i="5"/>
  <c r="B13" i="5" s="1"/>
  <c r="M12" i="5"/>
  <c r="M11" i="5"/>
  <c r="B11" i="5" s="1"/>
  <c r="M10" i="5"/>
  <c r="B10" i="5" s="1"/>
  <c r="M9" i="5"/>
  <c r="M8" i="5"/>
  <c r="M7" i="5"/>
  <c r="B7" i="5" s="1"/>
  <c r="M6" i="5"/>
  <c r="B6" i="5" s="1"/>
  <c r="M5" i="5"/>
  <c r="B5" i="5" s="1"/>
  <c r="M4" i="5"/>
  <c r="M3" i="5"/>
  <c r="M2" i="5"/>
  <c r="F69" i="4"/>
  <c r="D69" i="4"/>
  <c r="C69" i="4"/>
  <c r="M67" i="4"/>
  <c r="A67" i="4" s="1"/>
  <c r="M66" i="4"/>
  <c r="B66" i="4" s="1"/>
  <c r="M65" i="4"/>
  <c r="M64" i="4"/>
  <c r="B64" i="4" s="1"/>
  <c r="M63" i="4"/>
  <c r="B63" i="4" s="1"/>
  <c r="M62" i="4"/>
  <c r="M61" i="4"/>
  <c r="M60" i="4"/>
  <c r="B60" i="4" s="1"/>
  <c r="M59" i="4"/>
  <c r="B59" i="4" s="1"/>
  <c r="M58" i="4"/>
  <c r="B58" i="4" s="1"/>
  <c r="M57" i="4"/>
  <c r="M56" i="4"/>
  <c r="M55" i="4"/>
  <c r="B55" i="4" s="1"/>
  <c r="M54" i="4"/>
  <c r="B54" i="4" s="1"/>
  <c r="M53" i="4"/>
  <c r="M52" i="4"/>
  <c r="A52" i="4" s="1"/>
  <c r="M51" i="4"/>
  <c r="M50" i="4"/>
  <c r="B50" i="4" s="1"/>
  <c r="M49" i="4"/>
  <c r="M48" i="4"/>
  <c r="B48" i="4" s="1"/>
  <c r="M47" i="4"/>
  <c r="B47" i="4" s="1"/>
  <c r="M46" i="4"/>
  <c r="M45" i="4"/>
  <c r="M44" i="4"/>
  <c r="B44" i="4" s="1"/>
  <c r="M43" i="4"/>
  <c r="A43" i="4" s="1"/>
  <c r="M42" i="4"/>
  <c r="B42" i="4" s="1"/>
  <c r="M41" i="4"/>
  <c r="M40" i="4"/>
  <c r="M39" i="4"/>
  <c r="B39" i="4" s="1"/>
  <c r="M38" i="4"/>
  <c r="B38" i="4" s="1"/>
  <c r="M37" i="4"/>
  <c r="M36" i="4"/>
  <c r="B36" i="4" s="1"/>
  <c r="M35" i="4"/>
  <c r="M34" i="4"/>
  <c r="B34" i="4" s="1"/>
  <c r="M33" i="4"/>
  <c r="M32" i="4"/>
  <c r="B32" i="4" s="1"/>
  <c r="M31" i="4"/>
  <c r="B31" i="4" s="1"/>
  <c r="M30" i="4"/>
  <c r="M29" i="4"/>
  <c r="M28" i="4"/>
  <c r="B28" i="4" s="1"/>
  <c r="M27" i="4"/>
  <c r="B27" i="4" s="1"/>
  <c r="M26" i="4"/>
  <c r="B26" i="4" s="1"/>
  <c r="M25" i="4"/>
  <c r="M24" i="4"/>
  <c r="M23" i="4"/>
  <c r="B23" i="4" s="1"/>
  <c r="M22" i="4"/>
  <c r="B22" i="4" s="1"/>
  <c r="M21" i="4"/>
  <c r="M20" i="4"/>
  <c r="B20" i="4" s="1"/>
  <c r="M19" i="4"/>
  <c r="M18" i="4"/>
  <c r="B18" i="4" s="1"/>
  <c r="M17" i="4"/>
  <c r="M16" i="4"/>
  <c r="B16" i="4" s="1"/>
  <c r="M15" i="4"/>
  <c r="B15" i="4" s="1"/>
  <c r="M14" i="4"/>
  <c r="M13" i="4"/>
  <c r="M12" i="4"/>
  <c r="B12" i="4" s="1"/>
  <c r="M11" i="4"/>
  <c r="B11" i="4" s="1"/>
  <c r="M10" i="4"/>
  <c r="A10" i="4" s="1"/>
  <c r="M9" i="4"/>
  <c r="M8" i="4"/>
  <c r="M7" i="4"/>
  <c r="B7" i="4" s="1"/>
  <c r="M6" i="4"/>
  <c r="B6" i="4" s="1"/>
  <c r="M5" i="4"/>
  <c r="M4" i="4"/>
  <c r="B4" i="4" s="1"/>
  <c r="M3" i="4"/>
  <c r="M2" i="4"/>
  <c r="B2" i="4" s="1"/>
  <c r="D56" i="3"/>
  <c r="F56" i="3"/>
  <c r="C56" i="3"/>
  <c r="M54" i="3"/>
  <c r="A54" i="3" s="1"/>
  <c r="M53" i="3"/>
  <c r="M52" i="3"/>
  <c r="B52" i="3" s="1"/>
  <c r="M51" i="3"/>
  <c r="A51" i="3" s="1"/>
  <c r="M50" i="3"/>
  <c r="B50" i="3" s="1"/>
  <c r="M49" i="3"/>
  <c r="A49" i="3" s="1"/>
  <c r="M48" i="3"/>
  <c r="M47" i="3"/>
  <c r="A47" i="3" s="1"/>
  <c r="M46" i="3"/>
  <c r="B46" i="3" s="1"/>
  <c r="M45" i="3"/>
  <c r="A45" i="3" s="1"/>
  <c r="M44" i="3"/>
  <c r="A44" i="3" s="1"/>
  <c r="M43" i="3"/>
  <c r="M42" i="3"/>
  <c r="M41" i="3"/>
  <c r="B41" i="3" s="1"/>
  <c r="M40" i="3"/>
  <c r="B40" i="3" s="1"/>
  <c r="M39" i="3"/>
  <c r="A39" i="3" s="1"/>
  <c r="M38" i="3"/>
  <c r="M37" i="3"/>
  <c r="M36" i="3"/>
  <c r="A36" i="3" s="1"/>
  <c r="M35" i="3"/>
  <c r="A35" i="3" s="1"/>
  <c r="M34" i="3"/>
  <c r="B34" i="3" s="1"/>
  <c r="M33" i="3"/>
  <c r="A33" i="3" s="1"/>
  <c r="M32" i="3"/>
  <c r="M31" i="3"/>
  <c r="A31" i="3" s="1"/>
  <c r="M30" i="3"/>
  <c r="B30" i="3" s="1"/>
  <c r="M29" i="3"/>
  <c r="B29" i="3" s="1"/>
  <c r="M28" i="3"/>
  <c r="A28" i="3" s="1"/>
  <c r="M27" i="3"/>
  <c r="M26" i="3"/>
  <c r="M25" i="3"/>
  <c r="B25" i="3" s="1"/>
  <c r="M24" i="3"/>
  <c r="B24" i="3" s="1"/>
  <c r="M23" i="3"/>
  <c r="A23" i="3" s="1"/>
  <c r="M22" i="3"/>
  <c r="M21" i="3"/>
  <c r="M20" i="3"/>
  <c r="B20" i="3" s="1"/>
  <c r="M19" i="3"/>
  <c r="A19" i="3" s="1"/>
  <c r="M18" i="3"/>
  <c r="B18" i="3" s="1"/>
  <c r="M17" i="3"/>
  <c r="A17" i="3" s="1"/>
  <c r="M16" i="3"/>
  <c r="M15" i="3"/>
  <c r="A15" i="3" s="1"/>
  <c r="M14" i="3"/>
  <c r="B14" i="3" s="1"/>
  <c r="M13" i="3"/>
  <c r="B13" i="3" s="1"/>
  <c r="M12" i="3"/>
  <c r="A12" i="3" s="1"/>
  <c r="M11" i="3"/>
  <c r="M10" i="3"/>
  <c r="M9" i="3"/>
  <c r="B9" i="3" s="1"/>
  <c r="M8" i="3"/>
  <c r="B8" i="3" s="1"/>
  <c r="M7" i="3"/>
  <c r="A7" i="3" s="1"/>
  <c r="M6" i="3"/>
  <c r="M5" i="3"/>
  <c r="M4" i="3"/>
  <c r="B4" i="3" s="1"/>
  <c r="M3" i="3"/>
  <c r="A3" i="3" s="1"/>
  <c r="M2" i="3"/>
  <c r="F49" i="2"/>
  <c r="D49" i="2"/>
  <c r="C49" i="2"/>
  <c r="M47" i="2"/>
  <c r="A47" i="2" s="1"/>
  <c r="M46" i="2"/>
  <c r="B46" i="2" s="1"/>
  <c r="M45" i="2"/>
  <c r="B45" i="2" s="1"/>
  <c r="M44" i="2"/>
  <c r="M43" i="2"/>
  <c r="B43" i="2" s="1"/>
  <c r="M42" i="2"/>
  <c r="M41" i="2"/>
  <c r="B41" i="2" s="1"/>
  <c r="M40" i="2"/>
  <c r="M39" i="2"/>
  <c r="B39" i="2" s="1"/>
  <c r="M38" i="2"/>
  <c r="B38" i="2" s="1"/>
  <c r="M37" i="2"/>
  <c r="M36" i="2"/>
  <c r="M35" i="2"/>
  <c r="B35" i="2" s="1"/>
  <c r="M34" i="2"/>
  <c r="B34" i="2" s="1"/>
  <c r="M33" i="2"/>
  <c r="B33" i="2" s="1"/>
  <c r="M32" i="2"/>
  <c r="M31" i="2"/>
  <c r="M30" i="2"/>
  <c r="B30" i="2" s="1"/>
  <c r="M29" i="2"/>
  <c r="B29" i="2" s="1"/>
  <c r="M28" i="2"/>
  <c r="M27" i="2"/>
  <c r="B27" i="2" s="1"/>
  <c r="M26" i="2"/>
  <c r="M25" i="2"/>
  <c r="B25" i="2" s="1"/>
  <c r="M24" i="2"/>
  <c r="M23" i="2"/>
  <c r="B23" i="2" s="1"/>
  <c r="M22" i="2"/>
  <c r="B22" i="2" s="1"/>
  <c r="M21" i="2"/>
  <c r="M20" i="2"/>
  <c r="M19" i="2"/>
  <c r="B19" i="2" s="1"/>
  <c r="M18" i="2"/>
  <c r="B18" i="2" s="1"/>
  <c r="M17" i="2"/>
  <c r="A17" i="2" s="1"/>
  <c r="M16" i="2"/>
  <c r="M15" i="2"/>
  <c r="M14" i="2"/>
  <c r="B14" i="2" s="1"/>
  <c r="M13" i="2"/>
  <c r="B13" i="2" s="1"/>
  <c r="M12" i="2"/>
  <c r="M11" i="2"/>
  <c r="B11" i="2" s="1"/>
  <c r="M10" i="2"/>
  <c r="M9" i="2"/>
  <c r="B9" i="2" s="1"/>
  <c r="M8" i="2"/>
  <c r="M7" i="2"/>
  <c r="A7" i="2" s="1"/>
  <c r="M6" i="2"/>
  <c r="B6" i="2" s="1"/>
  <c r="M5" i="2"/>
  <c r="M4" i="2"/>
  <c r="M3" i="2"/>
  <c r="B3" i="2" s="1"/>
  <c r="M2" i="2"/>
  <c r="A2" i="2" s="1"/>
  <c r="F55" i="1"/>
  <c r="D55" i="1"/>
  <c r="C55" i="1"/>
  <c r="M2" i="1"/>
  <c r="M4" i="1"/>
  <c r="B4" i="1" s="1"/>
  <c r="M5" i="1"/>
  <c r="M6" i="1"/>
  <c r="M7" i="1"/>
  <c r="B7" i="1" s="1"/>
  <c r="M8" i="1"/>
  <c r="B8" i="1" s="1"/>
  <c r="M10" i="1"/>
  <c r="B10" i="1" s="1"/>
  <c r="M12" i="1"/>
  <c r="A12" i="1" s="1"/>
  <c r="M19" i="1"/>
  <c r="B19" i="1" s="1"/>
  <c r="M20" i="1"/>
  <c r="B20" i="1" s="1"/>
  <c r="M24" i="1"/>
  <c r="B24" i="1" s="1"/>
  <c r="M25" i="1"/>
  <c r="M26" i="1"/>
  <c r="B26" i="1" s="1"/>
  <c r="M27" i="1"/>
  <c r="M28" i="1"/>
  <c r="B28" i="1" s="1"/>
  <c r="M29" i="1"/>
  <c r="M30" i="1"/>
  <c r="B30" i="1" s="1"/>
  <c r="M32" i="1"/>
  <c r="M33" i="1"/>
  <c r="M34" i="1"/>
  <c r="B34" i="1" s="1"/>
  <c r="M36" i="1"/>
  <c r="B36" i="1" s="1"/>
  <c r="M37" i="1"/>
  <c r="M38" i="1"/>
  <c r="M39" i="1"/>
  <c r="B39" i="1" s="1"/>
  <c r="M41" i="1"/>
  <c r="M42" i="1"/>
  <c r="B42" i="1" s="1"/>
  <c r="M43" i="1"/>
  <c r="M44" i="1"/>
  <c r="B44" i="1" s="1"/>
  <c r="M45" i="1"/>
  <c r="M47" i="1"/>
  <c r="B47" i="1" s="1"/>
  <c r="M52" i="1"/>
  <c r="B52" i="1" s="1"/>
  <c r="M53" i="1"/>
  <c r="M3" i="1"/>
  <c r="A3" i="1" s="1"/>
  <c r="M9" i="1"/>
  <c r="M11" i="1"/>
  <c r="M13" i="1"/>
  <c r="M14" i="1"/>
  <c r="B14" i="1" s="1"/>
  <c r="M15" i="1"/>
  <c r="B15" i="1" s="1"/>
  <c r="M16" i="1"/>
  <c r="M17" i="1"/>
  <c r="M18" i="1"/>
  <c r="B18" i="1" s="1"/>
  <c r="M21" i="1"/>
  <c r="M22" i="1"/>
  <c r="M23" i="1"/>
  <c r="B23" i="1" s="1"/>
  <c r="M31" i="1"/>
  <c r="B31" i="1" s="1"/>
  <c r="M35" i="1"/>
  <c r="B35" i="1" s="1"/>
  <c r="M40" i="1"/>
  <c r="B40" i="1" s="1"/>
  <c r="M46" i="1"/>
  <c r="A46" i="1" s="1"/>
  <c r="M48" i="1"/>
  <c r="M49" i="1"/>
  <c r="M50" i="1"/>
  <c r="B50" i="1" s="1"/>
  <c r="M51" i="1"/>
  <c r="B51" i="1" s="1"/>
  <c r="B25" i="1" l="1"/>
  <c r="A25" i="1"/>
  <c r="B11" i="1"/>
  <c r="A11" i="1"/>
  <c r="B33" i="1"/>
  <c r="A33" i="1"/>
  <c r="B5" i="1"/>
  <c r="A5" i="1"/>
  <c r="B12" i="2"/>
  <c r="A12" i="2"/>
  <c r="B28" i="2"/>
  <c r="A28" i="2"/>
  <c r="A11" i="3"/>
  <c r="B11" i="3"/>
  <c r="A43" i="3"/>
  <c r="B43" i="3"/>
  <c r="B3" i="4"/>
  <c r="B69" i="4" s="1"/>
  <c r="A3" i="4"/>
  <c r="B19" i="4"/>
  <c r="A19" i="4"/>
  <c r="B35" i="4"/>
  <c r="A35" i="4"/>
  <c r="B51" i="4"/>
  <c r="A51" i="4"/>
  <c r="B30" i="5"/>
  <c r="A30" i="5"/>
  <c r="A25" i="6"/>
  <c r="B25" i="6"/>
  <c r="A41" i="6"/>
  <c r="B41" i="6"/>
  <c r="B49" i="1"/>
  <c r="A49" i="1"/>
  <c r="B9" i="1"/>
  <c r="A9" i="1"/>
  <c r="B32" i="1"/>
  <c r="A32" i="1"/>
  <c r="B37" i="2"/>
  <c r="A37" i="2"/>
  <c r="M58" i="6"/>
  <c r="A40" i="7"/>
  <c r="B40" i="7"/>
  <c r="B48" i="1"/>
  <c r="A48" i="1"/>
  <c r="B37" i="3"/>
  <c r="A37" i="3"/>
  <c r="B5" i="4"/>
  <c r="A5" i="4"/>
  <c r="B29" i="4"/>
  <c r="A29" i="4"/>
  <c r="B16" i="5"/>
  <c r="A16" i="5"/>
  <c r="B40" i="5"/>
  <c r="A40" i="5"/>
  <c r="B56" i="5"/>
  <c r="A56" i="5"/>
  <c r="B17" i="1"/>
  <c r="A17" i="1"/>
  <c r="A53" i="1"/>
  <c r="B53" i="1"/>
  <c r="B29" i="1"/>
  <c r="A29" i="1"/>
  <c r="B15" i="2"/>
  <c r="A15" i="2"/>
  <c r="B31" i="2"/>
  <c r="A31" i="2"/>
  <c r="B6" i="3"/>
  <c r="A6" i="3"/>
  <c r="B22" i="3"/>
  <c r="A22" i="3"/>
  <c r="B38" i="3"/>
  <c r="A38" i="3"/>
  <c r="B14" i="4"/>
  <c r="A14" i="4"/>
  <c r="B30" i="4"/>
  <c r="A30" i="4"/>
  <c r="B46" i="4"/>
  <c r="A46" i="4"/>
  <c r="B62" i="4"/>
  <c r="A62" i="4"/>
  <c r="B9" i="5"/>
  <c r="A9" i="5"/>
  <c r="B25" i="5"/>
  <c r="A25" i="5"/>
  <c r="B41" i="5"/>
  <c r="A41" i="5"/>
  <c r="B57" i="5"/>
  <c r="A57" i="5"/>
  <c r="A18" i="7"/>
  <c r="B18" i="7"/>
  <c r="A26" i="7"/>
  <c r="B26" i="7"/>
  <c r="A34" i="7"/>
  <c r="B34" i="7"/>
  <c r="A42" i="7"/>
  <c r="B42" i="7"/>
  <c r="A50" i="7"/>
  <c r="B50" i="7"/>
  <c r="A58" i="7"/>
  <c r="B58" i="7"/>
  <c r="B6" i="8"/>
  <c r="B14" i="8"/>
  <c r="B22" i="8"/>
  <c r="B30" i="8"/>
  <c r="M67" i="7"/>
  <c r="B8" i="7"/>
  <c r="B16" i="7"/>
  <c r="B25" i="7"/>
  <c r="B36" i="7"/>
  <c r="B46" i="7"/>
  <c r="B57" i="7"/>
  <c r="B3" i="6"/>
  <c r="B13" i="6"/>
  <c r="B24" i="6"/>
  <c r="B35" i="6"/>
  <c r="B45" i="6"/>
  <c r="A14" i="6"/>
  <c r="A28" i="6"/>
  <c r="A42" i="6"/>
  <c r="A53" i="6"/>
  <c r="A11" i="8"/>
  <c r="A26" i="8"/>
  <c r="A44" i="8"/>
  <c r="A15" i="7"/>
  <c r="A33" i="7"/>
  <c r="A48" i="7"/>
  <c r="A59" i="5"/>
  <c r="A10" i="5"/>
  <c r="B17" i="5"/>
  <c r="B26" i="5"/>
  <c r="A34" i="5"/>
  <c r="A43" i="5"/>
  <c r="A53" i="5"/>
  <c r="B67" i="4"/>
  <c r="B10" i="4"/>
  <c r="A18" i="4"/>
  <c r="A27" i="4"/>
  <c r="A36" i="4"/>
  <c r="B43" i="4"/>
  <c r="B52" i="4"/>
  <c r="A60" i="4"/>
  <c r="B3" i="3"/>
  <c r="B12" i="3"/>
  <c r="A20" i="3"/>
  <c r="A29" i="3"/>
  <c r="B36" i="3"/>
  <c r="B45" i="3"/>
  <c r="B47" i="2"/>
  <c r="B7" i="2"/>
  <c r="B17" i="2"/>
  <c r="A25" i="2"/>
  <c r="A34" i="2"/>
  <c r="A43" i="2"/>
  <c r="B3" i="1"/>
  <c r="B12" i="1"/>
  <c r="A20" i="1"/>
  <c r="A30" i="1"/>
  <c r="A39" i="1"/>
  <c r="B46" i="1"/>
  <c r="B13" i="1"/>
  <c r="A13" i="1"/>
  <c r="B2" i="3"/>
  <c r="M56" i="3"/>
  <c r="B10" i="3"/>
  <c r="A10" i="3"/>
  <c r="B26" i="3"/>
  <c r="A26" i="3"/>
  <c r="B42" i="3"/>
  <c r="A42" i="3"/>
  <c r="B22" i="1"/>
  <c r="A22" i="1"/>
  <c r="B43" i="1"/>
  <c r="A43" i="1"/>
  <c r="B4" i="2"/>
  <c r="A4" i="2"/>
  <c r="B20" i="2"/>
  <c r="A20" i="2"/>
  <c r="B36" i="2"/>
  <c r="A36" i="2"/>
  <c r="B44" i="2"/>
  <c r="A44" i="2"/>
  <c r="A27" i="3"/>
  <c r="B27" i="3"/>
  <c r="B14" i="5"/>
  <c r="A14" i="5"/>
  <c r="B46" i="5"/>
  <c r="A46" i="5"/>
  <c r="A9" i="6"/>
  <c r="B9" i="6"/>
  <c r="A17" i="6"/>
  <c r="B17" i="6"/>
  <c r="A33" i="6"/>
  <c r="B33" i="6"/>
  <c r="A49" i="6"/>
  <c r="B49" i="6"/>
  <c r="B21" i="1"/>
  <c r="A21" i="1"/>
  <c r="B5" i="2"/>
  <c r="A5" i="2"/>
  <c r="B21" i="2"/>
  <c r="A21" i="2"/>
  <c r="B41" i="1"/>
  <c r="A41" i="1"/>
  <c r="M55" i="1"/>
  <c r="B5" i="3"/>
  <c r="A5" i="3"/>
  <c r="B21" i="3"/>
  <c r="A21" i="3"/>
  <c r="B53" i="3"/>
  <c r="A53" i="3"/>
  <c r="B13" i="4"/>
  <c r="A13" i="4"/>
  <c r="B21" i="4"/>
  <c r="A21" i="4"/>
  <c r="B37" i="4"/>
  <c r="A37" i="4"/>
  <c r="B45" i="4"/>
  <c r="A45" i="4"/>
  <c r="B53" i="4"/>
  <c r="A53" i="4"/>
  <c r="B61" i="4"/>
  <c r="A61" i="4"/>
  <c r="B8" i="5"/>
  <c r="A8" i="5"/>
  <c r="B24" i="5"/>
  <c r="A24" i="5"/>
  <c r="B32" i="5"/>
  <c r="A32" i="5"/>
  <c r="B48" i="5"/>
  <c r="A48" i="5"/>
  <c r="B16" i="1"/>
  <c r="A16" i="1"/>
  <c r="B38" i="1"/>
  <c r="A38" i="1"/>
  <c r="B8" i="2"/>
  <c r="A8" i="2"/>
  <c r="B16" i="2"/>
  <c r="A16" i="2"/>
  <c r="B24" i="2"/>
  <c r="A24" i="2"/>
  <c r="B32" i="2"/>
  <c r="A32" i="2"/>
  <c r="B40" i="2"/>
  <c r="A40" i="2"/>
  <c r="M61" i="5"/>
  <c r="B2" i="5"/>
  <c r="B7" i="8"/>
  <c r="B15" i="8"/>
  <c r="B23" i="8"/>
  <c r="B39" i="8"/>
  <c r="B47" i="8"/>
  <c r="B55" i="8"/>
  <c r="B65" i="7"/>
  <c r="B9" i="7"/>
  <c r="B17" i="7"/>
  <c r="B27" i="7"/>
  <c r="B37" i="7"/>
  <c r="B47" i="7"/>
  <c r="B59" i="7"/>
  <c r="B4" i="6"/>
  <c r="B26" i="6"/>
  <c r="B36" i="6"/>
  <c r="B46" i="6"/>
  <c r="A18" i="6"/>
  <c r="A29" i="6"/>
  <c r="A43" i="6"/>
  <c r="A54" i="6"/>
  <c r="A12" i="8"/>
  <c r="A45" i="8"/>
  <c r="A54" i="7"/>
  <c r="A18" i="5"/>
  <c r="A27" i="5"/>
  <c r="A37" i="5"/>
  <c r="A2" i="4"/>
  <c r="A11" i="4"/>
  <c r="A20" i="4"/>
  <c r="A44" i="4"/>
  <c r="A54" i="4"/>
  <c r="A63" i="4"/>
  <c r="A4" i="3"/>
  <c r="A13" i="3"/>
  <c r="B39" i="3"/>
  <c r="A46" i="3"/>
  <c r="A9" i="2"/>
  <c r="A18" i="2"/>
  <c r="A27" i="2"/>
  <c r="A4" i="1"/>
  <c r="A14" i="1"/>
  <c r="A23" i="1"/>
  <c r="A47" i="1"/>
  <c r="A4" i="7"/>
  <c r="A67" i="7" s="1"/>
  <c r="A22" i="7"/>
  <c r="A55" i="7"/>
  <c r="A2" i="5"/>
  <c r="A11" i="5"/>
  <c r="A21" i="5"/>
  <c r="A45" i="5"/>
  <c r="A54" i="5"/>
  <c r="A4" i="4"/>
  <c r="A28" i="4"/>
  <c r="A38" i="4"/>
  <c r="A47" i="4"/>
  <c r="B23" i="3"/>
  <c r="A30" i="3"/>
  <c r="A40" i="3"/>
  <c r="B47" i="3"/>
  <c r="A11" i="2"/>
  <c r="A35" i="2"/>
  <c r="A45" i="2"/>
  <c r="A7" i="1"/>
  <c r="A31" i="1"/>
  <c r="A40" i="1"/>
  <c r="A50" i="1"/>
  <c r="B37" i="1"/>
  <c r="A37" i="1"/>
  <c r="B27" i="1"/>
  <c r="A27" i="1"/>
  <c r="B16" i="3"/>
  <c r="A16" i="3"/>
  <c r="B32" i="3"/>
  <c r="A32" i="3"/>
  <c r="B48" i="3"/>
  <c r="A48" i="3"/>
  <c r="B8" i="4"/>
  <c r="A8" i="4"/>
  <c r="B24" i="4"/>
  <c r="A24" i="4"/>
  <c r="B40" i="4"/>
  <c r="A40" i="4"/>
  <c r="B56" i="4"/>
  <c r="A56" i="4"/>
  <c r="B3" i="5"/>
  <c r="A3" i="5"/>
  <c r="B19" i="5"/>
  <c r="A19" i="5"/>
  <c r="B35" i="5"/>
  <c r="A35" i="5"/>
  <c r="B51" i="5"/>
  <c r="A51" i="5"/>
  <c r="M64" i="8"/>
  <c r="B28" i="7"/>
  <c r="B38" i="7"/>
  <c r="B60" i="7"/>
  <c r="B16" i="6"/>
  <c r="A30" i="6"/>
  <c r="B45" i="1"/>
  <c r="A45" i="1"/>
  <c r="M49" i="2"/>
  <c r="B10" i="2"/>
  <c r="A10" i="2"/>
  <c r="B26" i="2"/>
  <c r="A26" i="2"/>
  <c r="B42" i="2"/>
  <c r="A42" i="2"/>
  <c r="B9" i="4"/>
  <c r="A9" i="4"/>
  <c r="B17" i="4"/>
  <c r="A17" i="4"/>
  <c r="B25" i="4"/>
  <c r="A25" i="4"/>
  <c r="B33" i="4"/>
  <c r="A33" i="4"/>
  <c r="B41" i="4"/>
  <c r="A41" i="4"/>
  <c r="B49" i="4"/>
  <c r="A49" i="4"/>
  <c r="B57" i="4"/>
  <c r="A57" i="4"/>
  <c r="B65" i="4"/>
  <c r="A65" i="4"/>
  <c r="B4" i="5"/>
  <c r="A4" i="5"/>
  <c r="B12" i="5"/>
  <c r="A12" i="5"/>
  <c r="B20" i="5"/>
  <c r="A20" i="5"/>
  <c r="B28" i="5"/>
  <c r="A28" i="5"/>
  <c r="B36" i="5"/>
  <c r="A36" i="5"/>
  <c r="B44" i="5"/>
  <c r="A44" i="5"/>
  <c r="B52" i="5"/>
  <c r="A52" i="5"/>
  <c r="A7" i="6"/>
  <c r="B7" i="6"/>
  <c r="A15" i="6"/>
  <c r="B15" i="6"/>
  <c r="A23" i="6"/>
  <c r="B23" i="6"/>
  <c r="A31" i="6"/>
  <c r="B31" i="6"/>
  <c r="A39" i="6"/>
  <c r="B39" i="6"/>
  <c r="A47" i="6"/>
  <c r="B47" i="6"/>
  <c r="A55" i="6"/>
  <c r="B55" i="6"/>
  <c r="B9" i="8"/>
  <c r="B17" i="8"/>
  <c r="B25" i="8"/>
  <c r="B33" i="8"/>
  <c r="B41" i="8"/>
  <c r="B49" i="8"/>
  <c r="B57" i="8"/>
  <c r="B3" i="7"/>
  <c r="B67" i="7" s="1"/>
  <c r="B11" i="7"/>
  <c r="B20" i="7"/>
  <c r="B29" i="7"/>
  <c r="B39" i="7"/>
  <c r="B51" i="7"/>
  <c r="B61" i="7"/>
  <c r="B6" i="6"/>
  <c r="B38" i="6"/>
  <c r="B51" i="6"/>
  <c r="A20" i="6"/>
  <c r="A34" i="6"/>
  <c r="A3" i="8"/>
  <c r="A64" i="8" s="1"/>
  <c r="A34" i="8"/>
  <c r="A52" i="8"/>
  <c r="A5" i="7"/>
  <c r="A23" i="7"/>
  <c r="A56" i="7"/>
  <c r="A5" i="5"/>
  <c r="A29" i="5"/>
  <c r="A38" i="5"/>
  <c r="A47" i="5"/>
  <c r="A12" i="4"/>
  <c r="A22" i="4"/>
  <c r="A31" i="4"/>
  <c r="A55" i="4"/>
  <c r="A64" i="4"/>
  <c r="B7" i="3"/>
  <c r="A14" i="3"/>
  <c r="A24" i="3"/>
  <c r="B31" i="3"/>
  <c r="B49" i="3"/>
  <c r="B2" i="2"/>
  <c r="A19" i="2"/>
  <c r="A29" i="2"/>
  <c r="A38" i="2"/>
  <c r="A15" i="1"/>
  <c r="A24" i="1"/>
  <c r="A34" i="1"/>
  <c r="B6" i="1"/>
  <c r="A6" i="1"/>
  <c r="A48" i="6"/>
  <c r="B48" i="6"/>
  <c r="A56" i="6"/>
  <c r="B56" i="6"/>
  <c r="B10" i="8"/>
  <c r="B64" i="8" s="1"/>
  <c r="B18" i="8"/>
  <c r="B42" i="8"/>
  <c r="B50" i="8"/>
  <c r="B58" i="8"/>
  <c r="B12" i="7"/>
  <c r="B21" i="7"/>
  <c r="B30" i="7"/>
  <c r="B41" i="7"/>
  <c r="B52" i="7"/>
  <c r="B62" i="7"/>
  <c r="B8" i="6"/>
  <c r="B40" i="6"/>
  <c r="B52" i="6"/>
  <c r="A10" i="6"/>
  <c r="A21" i="6"/>
  <c r="A4" i="8"/>
  <c r="A20" i="8"/>
  <c r="A35" i="8"/>
  <c r="A53" i="8"/>
  <c r="A6" i="7"/>
  <c r="A24" i="7"/>
  <c r="A44" i="7"/>
  <c r="A13" i="5"/>
  <c r="A22" i="5"/>
  <c r="A31" i="5"/>
  <c r="A55" i="5"/>
  <c r="A6" i="4"/>
  <c r="A15" i="4"/>
  <c r="A39" i="4"/>
  <c r="A48" i="4"/>
  <c r="A58" i="4"/>
  <c r="A8" i="3"/>
  <c r="B15" i="3"/>
  <c r="B33" i="3"/>
  <c r="A41" i="3"/>
  <c r="A50" i="3"/>
  <c r="A3" i="2"/>
  <c r="A49" i="2" s="1"/>
  <c r="A13" i="2"/>
  <c r="A22" i="2"/>
  <c r="A46" i="2"/>
  <c r="A8" i="1"/>
  <c r="A18" i="1"/>
  <c r="A42" i="1"/>
  <c r="A51" i="1"/>
  <c r="B19" i="8"/>
  <c r="B27" i="8"/>
  <c r="B43" i="8"/>
  <c r="B51" i="8"/>
  <c r="B59" i="8"/>
  <c r="B13" i="7"/>
  <c r="B31" i="7"/>
  <c r="B43" i="7"/>
  <c r="B53" i="7"/>
  <c r="B63" i="7"/>
  <c r="A11" i="6"/>
  <c r="A22" i="6"/>
  <c r="A5" i="8"/>
  <c r="A21" i="8"/>
  <c r="A36" i="8"/>
  <c r="A45" i="7"/>
  <c r="A6" i="5"/>
  <c r="A15" i="5"/>
  <c r="A39" i="5"/>
  <c r="A49" i="5"/>
  <c r="A58" i="5"/>
  <c r="A23" i="4"/>
  <c r="A32" i="4"/>
  <c r="A42" i="4"/>
  <c r="A66" i="4"/>
  <c r="B17" i="3"/>
  <c r="A25" i="3"/>
  <c r="A34" i="3"/>
  <c r="B51" i="3"/>
  <c r="A6" i="2"/>
  <c r="A30" i="2"/>
  <c r="A39" i="2"/>
  <c r="A2" i="1"/>
  <c r="A26" i="1"/>
  <c r="A35" i="1"/>
  <c r="A44" i="1"/>
  <c r="B28" i="8"/>
  <c r="B60" i="8"/>
  <c r="B14" i="7"/>
  <c r="B32" i="6"/>
  <c r="A12" i="6"/>
  <c r="A64" i="7"/>
  <c r="A23" i="5"/>
  <c r="A33" i="5"/>
  <c r="A42" i="5"/>
  <c r="A7" i="4"/>
  <c r="A16" i="4"/>
  <c r="A26" i="4"/>
  <c r="A50" i="4"/>
  <c r="A59" i="4"/>
  <c r="B54" i="3"/>
  <c r="A9" i="3"/>
  <c r="A18" i="3"/>
  <c r="B35" i="3"/>
  <c r="B44" i="3"/>
  <c r="A52" i="3"/>
  <c r="A14" i="2"/>
  <c r="A23" i="2"/>
  <c r="A33" i="2"/>
  <c r="B2" i="1"/>
  <c r="A10" i="1"/>
  <c r="A19" i="1"/>
  <c r="A28" i="1"/>
  <c r="A52" i="1"/>
  <c r="B29" i="8"/>
  <c r="B37" i="8"/>
  <c r="B7" i="7"/>
  <c r="B35" i="7"/>
  <c r="B2" i="6"/>
  <c r="A2" i="6"/>
  <c r="A32" i="7"/>
  <c r="A7" i="5"/>
  <c r="A50" i="5"/>
  <c r="M69" i="4"/>
  <c r="A34" i="4"/>
  <c r="A2" i="3"/>
  <c r="A56" i="3" s="1"/>
  <c r="B19" i="3"/>
  <c r="B28" i="3"/>
  <c r="A41" i="2"/>
  <c r="A36" i="1"/>
  <c r="I4" i="9"/>
  <c r="I15" i="9" s="1"/>
  <c r="I6" i="9"/>
  <c r="I17" i="9" s="1"/>
  <c r="I8" i="9"/>
  <c r="I19" i="9" s="1"/>
  <c r="I3" i="9"/>
  <c r="I14" i="9" s="1"/>
  <c r="I5" i="9"/>
  <c r="I16" i="9" s="1"/>
  <c r="I7" i="9"/>
  <c r="I18" i="9" s="1"/>
  <c r="A69" i="4" l="1"/>
  <c r="A55" i="1"/>
  <c r="B55" i="1"/>
  <c r="B56" i="3"/>
  <c r="A58" i="6"/>
  <c r="B49" i="2"/>
  <c r="A61" i="5"/>
  <c r="B61" i="5"/>
  <c r="B58" i="6"/>
</calcChain>
</file>

<file path=xl/sharedStrings.xml><?xml version="1.0" encoding="utf-8"?>
<sst xmlns="http://schemas.openxmlformats.org/spreadsheetml/2006/main" count="806" uniqueCount="580">
  <si>
    <t>Women</t>
  </si>
  <si>
    <t>Woman</t>
  </si>
  <si>
    <t>Sex</t>
  </si>
  <si>
    <t>Maternal</t>
  </si>
  <si>
    <t>Gender</t>
  </si>
  <si>
    <t>Girl</t>
  </si>
  <si>
    <t>Total</t>
  </si>
  <si>
    <t>Specific Policy</t>
  </si>
  <si>
    <t xml:space="preserve">Angola   </t>
  </si>
  <si>
    <t xml:space="preserve">Austria   </t>
  </si>
  <si>
    <t xml:space="preserve">Botswana   </t>
  </si>
  <si>
    <t xml:space="preserve">China   </t>
  </si>
  <si>
    <t xml:space="preserve">Colombia   </t>
  </si>
  <si>
    <t xml:space="preserve">Denmark   </t>
  </si>
  <si>
    <t xml:space="preserve">Djibouti   </t>
  </si>
  <si>
    <t xml:space="preserve">Dominican Rep   </t>
  </si>
  <si>
    <t xml:space="preserve">Estonia   </t>
  </si>
  <si>
    <t xml:space="preserve">Germany   </t>
  </si>
  <si>
    <t xml:space="preserve">Greece   </t>
  </si>
  <si>
    <t xml:space="preserve">Guyana   </t>
  </si>
  <si>
    <t xml:space="preserve">Ireland   </t>
  </si>
  <si>
    <t xml:space="preserve">Israel   </t>
  </si>
  <si>
    <t xml:space="preserve">Italy   </t>
  </si>
  <si>
    <t xml:space="preserve">Jordan   </t>
  </si>
  <si>
    <t xml:space="preserve">Kazakhstan   </t>
  </si>
  <si>
    <t xml:space="preserve">Laos   </t>
  </si>
  <si>
    <t xml:space="preserve">Lithuania   </t>
  </si>
  <si>
    <t xml:space="preserve">Malaysia   </t>
  </si>
  <si>
    <t xml:space="preserve">Malta   </t>
  </si>
  <si>
    <t xml:space="preserve">Monetengro   </t>
  </si>
  <si>
    <t xml:space="preserve">Mongolia   </t>
  </si>
  <si>
    <t xml:space="preserve">Morocco   </t>
  </si>
  <si>
    <t xml:space="preserve">Nauru   </t>
  </si>
  <si>
    <t xml:space="preserve">Nepal   </t>
  </si>
  <si>
    <t xml:space="preserve">Netherlands   </t>
  </si>
  <si>
    <t xml:space="preserve">New Zealand   </t>
  </si>
  <si>
    <t xml:space="preserve">Nicaragua   </t>
  </si>
  <si>
    <t xml:space="preserve">Pakistan   </t>
  </si>
  <si>
    <t xml:space="preserve">Panama   </t>
  </si>
  <si>
    <t xml:space="preserve">Papua New Guinea   </t>
  </si>
  <si>
    <t xml:space="preserve">Peru   </t>
  </si>
  <si>
    <t xml:space="preserve">Poland   </t>
  </si>
  <si>
    <t xml:space="preserve">Romania   </t>
  </si>
  <si>
    <t xml:space="preserve">Russia   </t>
  </si>
  <si>
    <t xml:space="preserve">Samoa   </t>
  </si>
  <si>
    <t xml:space="preserve">Senegal   </t>
  </si>
  <si>
    <t xml:space="preserve">Serbia   </t>
  </si>
  <si>
    <t xml:space="preserve">Seychelles   </t>
  </si>
  <si>
    <t xml:space="preserve">Singapore   </t>
  </si>
  <si>
    <t xml:space="preserve">Slovenia   </t>
  </si>
  <si>
    <t xml:space="preserve">South Sudan   </t>
  </si>
  <si>
    <t xml:space="preserve">Spain   </t>
  </si>
  <si>
    <t xml:space="preserve">St. Kitts   </t>
  </si>
  <si>
    <t xml:space="preserve">St. Lucia   </t>
  </si>
  <si>
    <t xml:space="preserve">Thailand   </t>
  </si>
  <si>
    <t xml:space="preserve">Turkey   </t>
  </si>
  <si>
    <t xml:space="preserve">UAE   </t>
  </si>
  <si>
    <t xml:space="preserve">Ukraine   </t>
  </si>
  <si>
    <t xml:space="preserve">Uruguay   </t>
  </si>
  <si>
    <t xml:space="preserve">USA   </t>
  </si>
  <si>
    <t>"A comprehensive reform package should focus on four key areas: … (iv) providing incentives for higher labor force participation among elderly workers, as well as for full-time employment of women."</t>
  </si>
  <si>
    <t>"LFP among the elderly is already on the rise and is likely to rise further in the long term as already legislated reforms to raise the pension age for women gradually take
Austria 2017.txt-effect after 2024."</t>
  </si>
  <si>
    <t>"Measures to make full-time work more attractive for women (including through an extension of kindergarten and school hours where needed) should raise hours worked (Box 1). The planned introduction of incentives to work beyond the official pension age would help as well."</t>
  </si>
  <si>
    <t>"With regard to the high incidence of female part-time work, an increase in child care availability or long term care for the elderly could widen women’s choices and encourage some to work full time."</t>
  </si>
  <si>
    <t>"Measures to enhance labor force participation of women with children and facilitate the labor market integration of refugees would go in this direction."</t>
  </si>
  <si>
    <t>"For instance, additional spending on childcare and afterschool care that encourages women to work longer hours would lower the CA surplus by encouraging private investment even if it was budget neutral. Incentivizing female labor force participation through targeted tax relief would have similar effects, as would spending on stepped up vocational training to accelerate refugee job market integration."</t>
  </si>
  <si>
    <t>"Reduce disincentives for women to work full time as a way to mitigate the adverse effects of an aging population on labor supply."</t>
  </si>
  <si>
    <t>"Continue expanding technical and vocational training to upgrade skills and strengthen childcare support to increase labor force participation among women."</t>
  </si>
  <si>
    <t>"Micro-finance loans are available to Arab women entrepreneurs. Special daycare subsidies also target Arab women."</t>
  </si>
  <si>
    <t>"… alignment of the statutory retirement age of women with that of men …"</t>
  </si>
  <si>
    <t>"The development of a financial inclusion strategy, along with the initiatives to support credit to SMEs and the much-needed enactment of the secured transactions law, will help broaden financial access, especially for women, the poor, and SMEs, increase the synergies between financial deepening and economic development, and lower borrowing costs in the years ahead. "</t>
  </si>
  <si>
    <t>"The CBJ is conducting in collaboration with the Microfund for Women a pilot project on the use of e-wallet for payments. Once completed, this project, which allocates to the Fund a share of the service fees collected on payments, could be generalized to other microcredit institutions."</t>
  </si>
  <si>
    <t>"National Employment Strategy … unlocking the potential of women in the labor market including through introducing more flexible work arrangements and strengthening the enforcement of maternity benefits; …"</t>
  </si>
  <si>
    <t>"... the establishment of 16 satellite factories linked to enterprises within the zones. These satellite facilities offer a flexible and conducive working environment for Jordanian job seekers; helping enterprises meet their goals for local employment, while also facilitating employment for youth, women, and residents of remote areas."</t>
  </si>
  <si>
    <t>"Conduct a study on options for a temporarily lowering payroll taxes for women and the end-March 2018 youth and identifying offsetting parametric changes in the pension system …"</t>
  </si>
  <si>
    <t>"Improved access to finance has been helping to drive investment, increase employment, and generate income for SMEs, particularly those located in regions outside Astana and Almaty and operated by women entrepreneurs."</t>
  </si>
  <si>
    <t>"“Mothers’ Law” reform: In April, Montenegro’s Constitutional Court ruled that the lifetime benefit for mothers was unconstitutional. The authorities designed and parliament approved in June 2017 compensation for former beneficiaries. Women eligible for pensions will receive pensions, the previously unemployed will be eligible for unemployment benefits, and the most vulnerable will be eligible for social assistance."</t>
  </si>
  <si>
    <t>"Under penalty free early retirement at 40 years of service regardless of age, increased requirement for women from 35 to 40 by 2033 …"</t>
  </si>
  <si>
    <t>"Furthermore, facilitating access to credit for women, youth, low income and rural population, and SMEs would be key to strengthen financial inclusion (Annex IV)."</t>
  </si>
  <si>
    <t>"The authorities are implementing an ambitious plan under the National Financial Inclusion Strategy that would help boost financial coverage of underserved segments such as women, low-income and rural population, and SMEs."</t>
  </si>
  <si>
    <t>"The well-targeted active labor market policies (ALMPs) (e.g., improving vocational training) could help increase the LFP by addressing skill mismatches of young workers, long-time unemployed women, and seniors, and by helping integrate the less-skilled immigrants."</t>
  </si>
  <si>
    <t>"… raising faster the women’s pension age in line with the men’s …"</t>
  </si>
  <si>
    <t>"Substantial progress has been made in reforming social safety nets, including the recent centralized conditional cash transfer program and efforts to facilitate participation of women in the labor force through the provision of childcare facilities at a subsidized cost."</t>
  </si>
  <si>
    <t>"The authorities should implement policies aimed at improving the well-being of women and reducing violence. In this context, the recommendations highlighted in CDB’s 2014 Country Gender Assessment are a good start, including to: (i) address gender-related legislative gaps; (ii) reform technical and vocational education and training so that they challenge traditional gender stereotypes; and (iii) undertake measures to make the police and other stakeholders more responsive to gender-based violence.”"</t>
  </si>
  <si>
    <t>"The flexible employment mechanism was added to the Labor Code to support employment; Private Employment Agencies were set up; maternity rights, access to childcare facilities and part-time work allowance for women until their children reach the age of entry into formal schooling were enhanced to increase female labor force participation; and provision of relevant skill training and effective internship programs implemented."</t>
  </si>
  <si>
    <t>"Controlling the size and wages of the civil service while promoting entrepreneurship and female participation would improve private sector employment, including for women."</t>
  </si>
  <si>
    <t>"Special initiatives like Export Promotion and Women in Business aim at improving export strategies and marketing for local SMEs as well as empowering women-led enterprises."</t>
  </si>
  <si>
    <t>"There is also room to improve the timeliness of statistics on labor markets, gender and poverty, which are outdated."</t>
  </si>
  <si>
    <t>"To improve gender equality, we sent to parliament at end-2015 amendments to the labor law to allow the setting up joint nurseries by companies and to increase penalties for those that do not comply with the law. Under current law, large corporations are required to provide in-house child care."</t>
  </si>
  <si>
    <t>"To assess the impact of demographic changes, we used genderspecific population growth projections, obtained from the United Nations’ population projections, with no change in migration. We also used gender-specific labor force participation rates in forecasting labor supply."</t>
  </si>
  <si>
    <t>Female</t>
  </si>
  <si>
    <t>"Nonetheless, further reforms (though not gender-specific) will be required to contain rising pension costs. With regard to the high incidence of female part-time work, an increase in child care availability or long term care for the elderly could widen women’s choices and encourage some to work full time."</t>
  </si>
  <si>
    <t>"Ongoing implementation of the full-time school model is boosting female labor participation, which has already been an important contributor to poverty reduction over the past few years."</t>
  </si>
  <si>
    <t>"ncentivizing female labor force participation through targeted tax relief would have similar effects, as would spending on stepped up vocational training to accelerate refugee job market integration."</t>
  </si>
  <si>
    <t>"Entry to the second income bracket of the PIT occurs at a low level, placing a heavy tax burden on middle-income households and undermining efforts to support female labor force participation."</t>
  </si>
  <si>
    <t>"They also highlighted the current initiatives to expand childcare as key to supporting female labor participation."</t>
  </si>
  <si>
    <t>"The 2017 Budget Law introduces compulsory parental leave for female labor force participation."</t>
  </si>
  <si>
    <t>"A decree providing for more flexible working hours was issued in March. To promote female employment, the authorities require large companies to provide childcare facilities within their premises."</t>
  </si>
  <si>
    <t>"Revisiting public sector hiring and compensation while equipping new entrants with private sector skills and addressing the constraints to female labor market participation."</t>
  </si>
  <si>
    <t>"Increase female labor force participation further and reduce skill mismatches through active labor market policies and expansion of technical and vocational training. Enhance SMEs’ innovation activities, including through greater public sector support and provision of nonbank financing options."</t>
  </si>
  <si>
    <t>"The measures introduced in recent years – like free childcare for working parents, tax deductions for the use of private child care centers, free early and after school opening, and fiscal incentives for females returning to the labor market – have thus proven to be very effective."</t>
  </si>
  <si>
    <t>"Reforms of the childcare and early education system should be designed to increase the female LFP, which is currently lagging the most. However, these policies would entail some fiscal costs, which could, in the first instance, be covered by the allocated EU funds."</t>
  </si>
  <si>
    <t>"Options to increase female labor force participation include: (i) expanding after-school programs and affordable early-childhood services; (iii) publicly financing parental leave; (iv) improving flexibility in working hours; (v) moving towards individual (rather than household) taxation; (vi) increasing female education and training; and (vii) extending female retirement age."</t>
  </si>
  <si>
    <t>policy</t>
  </si>
  <si>
    <t>reform</t>
  </si>
  <si>
    <t xml:space="preserve">Bahamas   </t>
  </si>
  <si>
    <t xml:space="preserve">Barbados   </t>
  </si>
  <si>
    <t xml:space="preserve">Belarus   </t>
  </si>
  <si>
    <t xml:space="preserve">Bhutan   </t>
  </si>
  <si>
    <t>"All government agencies are required to build crèches, to facilitate employment of women. "</t>
  </si>
  <si>
    <t xml:space="preserve">Bolivia   </t>
  </si>
  <si>
    <t xml:space="preserve">Cabo Verde   </t>
  </si>
  <si>
    <t>"Improving women’s effective participation in the labor market requires well-designed and integrated policies. In the Cabo Verde context, two main sets of policies could be effective: a focus on decreasing time spent by women for unpaid work and a focus on increasing the employability and hiring of women. The first policy set includes expanding the capacity and  ffordability of care services, promoting shared responsibility in the care of  dependents, more targeted cash transfer policies, and other  development initiatives such as increased access to water and electricity. The second set of policies includes policies to promote flexible work arrangements, female entrepreneurship, specific training that is integrated with economic diversification initiatives, access to financing, and awareness campaigns to increase gender diversity in business"</t>
  </si>
  <si>
    <t xml:space="preserve">Cambodia   </t>
  </si>
  <si>
    <t xml:space="preserve">Chad   </t>
  </si>
  <si>
    <t xml:space="preserve">Costa Rica   </t>
  </si>
  <si>
    <t>"Expanded child-care provision and early childhood education as well as ameliorating infrastructure, including for IT, would facilitate increased female labor force participation (AN IX)."</t>
  </si>
  <si>
    <t xml:space="preserve">Cote d'Ivoire   </t>
  </si>
  <si>
    <t>"The operations have also given an important role to women, including those who were victims of violence during the periods of crisis."</t>
  </si>
  <si>
    <t>"Youth Employability and Insertion Support Programme: The project aims to support the most promising employment and vocational training with a view to creating direct jobs for women and youths."</t>
  </si>
  <si>
    <t xml:space="preserve">Czech Republic   </t>
  </si>
  <si>
    <t>"Moreover, measures to help parents and women returning from maternity leave, namely increasing the tax allowance starting from the second child, and continued improvement in the availability of childcare services, should help boost labor participation further."</t>
  </si>
  <si>
    <t xml:space="preserve">Equatorial Guinea   </t>
  </si>
  <si>
    <t>"The government has built schools, technical colleges, and healthcare centers under the Horizonte 2020 plan—drastically improving maternal and infant mortality rates and primary school enrollment—but health and education spending still remain relatively small components of annual public investment plan spending."</t>
  </si>
  <si>
    <t xml:space="preserve">Finland   </t>
  </si>
  <si>
    <t xml:space="preserve">Guatemala   </t>
  </si>
  <si>
    <t>"Improved childcare and support to indigenous women could help raise female labor force participation. "</t>
  </si>
  <si>
    <t>"Increased access to education, investment in infrastructure and information technology could also help raise LFP, including that of women (AN)."</t>
  </si>
  <si>
    <t>"Improving provision of childcare and expanding conditional cash transfers targeting education of indigenous girls could help narrow the gender gap in the labor market with time."</t>
  </si>
  <si>
    <t>"Higher and more efficient public spending, greater regional and global integration, stronger competition policies, rural development and higher female labor force participation could help support higher inclusive growth."</t>
  </si>
  <si>
    <t xml:space="preserve">Guinea   </t>
  </si>
  <si>
    <t xml:space="preserve">Honduras   </t>
  </si>
  <si>
    <t>"The pipeline for IADB approvals in 2016 includes four operations in the public sector for USD 170 million distributed as follow: (i) one operation in the transport sector for USD 75 million for the improvement of road infrastructure (ii) two operations in the social protection sector, aimed at: (a) improving women living conditions, and (b) breaking the intergenerational poverty transmission cycle; and (iii) one operation in climate change for USD 25 million. "</t>
  </si>
  <si>
    <t>"Since 2012 IFC financing has contributed to improving access to finance for approximately 18,000 micro, small and medium enterprises (MSMEs) and is supporting key agricommodities, such as palm oil and sugar reaching 2,500 farmers and contributing to nearly 7,500 direct jobs, out of which 1,600 (21 percent) are women."</t>
  </si>
  <si>
    <t>"Corredor Seco Food Security Project: Project will also improve nutrition and nutritional practices especially for children and women in selected municipalities."</t>
  </si>
  <si>
    <t>"a “Honduras Gender Assessment” (2014)"</t>
  </si>
  <si>
    <t xml:space="preserve">Hungary   </t>
  </si>
  <si>
    <t>"Staff also reiterated its previous recommendations (e.g., reshuffling spending on family benefits to provide affordable child care, and reducing the gender wage gap) to further boost female labor participation."</t>
  </si>
  <si>
    <t>"Affordable child-care facilities, flexible child-care services, and flexible employment opportunities are gradually expanding to help increase female labor participation."</t>
  </si>
  <si>
    <t xml:space="preserve">Iceland   </t>
  </si>
  <si>
    <t xml:space="preserve">Jamaica   </t>
  </si>
  <si>
    <t xml:space="preserve">Kiribati   </t>
  </si>
  <si>
    <t xml:space="preserve">Liberia   </t>
  </si>
  <si>
    <t>"Agriculture Sector Rehabilitation Project (ASRP): Its specific objective is to increase the income of smallholder farmers and rural entrepreneurs including women on a sustainable basis."</t>
  </si>
  <si>
    <t>"Smallholder Agricultural Productivity Enhancement and Commercialization (SAPEC) Project: The intervention seeks to reduce rural poverty and household food insecurity by increasing income for smallholder farmers and rural entrepreneurs particularly women, youths and the physically-challenged."</t>
  </si>
  <si>
    <t>"This component covers the provision of income support to about 10,000 extremely poor and food insecure households through regular cash transfers; and (iii) Project Management and Capacity Building, covering capacity building of the Ministry of Gender, Children and Social Protection to implement the project and strengthening coordination at the national and subnational levels."</t>
  </si>
  <si>
    <t xml:space="preserve">Luxembourg   </t>
  </si>
  <si>
    <t xml:space="preserve">Maldives   </t>
  </si>
  <si>
    <t>"Measures to improve inclusion include: revamping the credit registry and pushing for technology like mobile banking to combat geographical constraints in parallel to schemes to promote the ease of credit to women and youth via SME development."</t>
  </si>
  <si>
    <t>"As part of their efforts to increase FI, the Maldives authorities are scaling up their support to SMEs including through concessional and Islamic financing, reviving small scale industries, encouraging female labor force participation and prioritizing government contracts to SMEs."</t>
  </si>
  <si>
    <t xml:space="preserve">Palau   </t>
  </si>
  <si>
    <t xml:space="preserve">Philippines   </t>
  </si>
  <si>
    <t xml:space="preserve">Portugal   </t>
  </si>
  <si>
    <t xml:space="preserve">Sierra Leone   </t>
  </si>
  <si>
    <t xml:space="preserve">Solomon Islands   </t>
  </si>
  <si>
    <t xml:space="preserve">South Africa   </t>
  </si>
  <si>
    <t xml:space="preserve">South Korea   </t>
  </si>
  <si>
    <t>"Addressing labor market duality will help improve female job participation and increase birth rates, but further measures are also needed— these could include providing well-targeted support for childcare, facilitating flexible work arrangements, improving work-life balance, enhancing job search and training support, and addressing gender-based job inequalities."</t>
  </si>
  <si>
    <t xml:space="preserve">Sri Lanka   </t>
  </si>
  <si>
    <t>"The SME Credit Line provides funding to SMEs through participating financial institutions. An auction mechanism was introduced to price the additional operating and credit costs of lending to targeted sectors, such as uncollateralized working capital loans, new borrowers, women-led enterprises, and SMEs outside of Colombo. "</t>
  </si>
  <si>
    <t xml:space="preserve">St. Vincent   </t>
  </si>
  <si>
    <t xml:space="preserve">Sudan   </t>
  </si>
  <si>
    <t xml:space="preserve">Sweden   </t>
  </si>
  <si>
    <t xml:space="preserve">Tonga   </t>
  </si>
  <si>
    <t>"Government on-lending scheme via TDB has been part of the effort to increase credit to private sector. The scheme involve lending of government funds to small enterprises in selected sectors, such as agriculture, fisheries, education, and microfinance for women at low interest rate, currently 1 to 4 percent per year, and a fixed fee. "</t>
  </si>
  <si>
    <t>"The maternity leave and other benefits of women were further improved."</t>
  </si>
  <si>
    <t>"… gender certification in employment …"</t>
  </si>
  <si>
    <t xml:space="preserve">Vietnam   </t>
  </si>
  <si>
    <t>"The National Policy Framework for Gender Equality (NSGE) was approved for the period 2011–20 with the goal of highlighting the importance of gender equality for the socioeconomic development of the country. However, laws have been difficult to enforce and institutions face challenges in awareness raising, reporting, gender analysis, collection of sexdisaggregated data and monitoring."</t>
  </si>
  <si>
    <t>"However, disparities are still visible in primary education completion and secondary-and-above enrolment rates. For instance, only 40 percent of PhD graduates are female. To address this issue, the Ministry of Education and Training is implementing a comprehensive renovation of the education system with the goal to ensure gender equality in curriculum and textbooks."</t>
  </si>
  <si>
    <t>"… gradual increases in male and female retirement ages to
Belarus 2016 and then link them to life expectancy; …"</t>
  </si>
  <si>
    <t xml:space="preserve">Afghanistan </t>
  </si>
  <si>
    <t>"National Women’s Economic Empowerment Plan"</t>
  </si>
  <si>
    <t>"Efforts to strengthen the business climate to pave the way for private sector-led, inclusive and gender-balanced growth need to continue."</t>
  </si>
  <si>
    <t>"The Afghan constitution, approved in 2004, guarantees that at least a quarter of all elected representatives should be female …"</t>
  </si>
  <si>
    <t xml:space="preserve">Austria </t>
  </si>
  <si>
    <t>"...bringing forward the increase in women’s retirement age…"</t>
  </si>
  <si>
    <t xml:space="preserve">Belgium </t>
  </si>
  <si>
    <t xml:space="preserve">Benin </t>
  </si>
  <si>
    <t xml:space="preserve">Bolivia </t>
  </si>
  <si>
    <t>"Redistributive policies hinged on transfers to specific population groups: school age kids (Bono Juancito Pinto), elderly people (Renta Dignidad) and pregnant women and newborns (Bono Juana Azurduy)."</t>
  </si>
  <si>
    <t>"These tools [high quality statistical information] would help both diagnosis and targeting of population that fails to reach minimum standards of multidimensional welfare, and on building capacity on the measurement of poverty including on gender issues."</t>
  </si>
  <si>
    <t xml:space="preserve">Botswana </t>
  </si>
  <si>
    <t xml:space="preserve">Cambodia </t>
  </si>
  <si>
    <t xml:space="preserve">Cameroon </t>
  </si>
  <si>
    <t xml:space="preserve">Chile </t>
  </si>
  <si>
    <t>"Staff welcomed recent changes in unemployment insurance (which have increased the amount and duration of the benefits from a relatively low base, and linked them to mandatory training), and the efforts to improve skill training programs [Mas Capaz] for youth and women outside of the labor force."</t>
  </si>
  <si>
    <t>"Mandated provision of childcare services by firms with more than 20 female employees, which
Chile 2015.txt:increases the relative cost of employing women, and is shown to reduce starting wages of
Chile 2015.txt:women by 10–20 percent (Prada, Rucci, and Urzúa, 2015)."</t>
  </si>
  <si>
    <t>"These reforms include: the extension of early-childhood education and childcare services (since 2006, Chile Crece Contigo); the introduction of employment bonuses for low-income women (in 2012, Ingreso Etico Familiar, to be expanded in 2015); the extension of maternity leave, with a possibility to share leave with fathers (in 2011); and the ongoing education reform discussed in the text."</t>
  </si>
  <si>
    <t>"Reducing occupational segregation by gender through education and job training policies that would contribute to improving gender equality in the labor market."</t>
  </si>
  <si>
    <t>"Ensuring a desired take-up of policy measures, such as by making paternal leave non-transferable “take-it or lose-it” (e.g., Norway), and facilitating access to available subsidies for female workers …"</t>
  </si>
  <si>
    <t xml:space="preserve">Czech </t>
  </si>
  <si>
    <t>"Reforms of the labor market should aim at increasing labor participation among women with children and low-skilled workers, while greater emphasis should be placed on mitigating skills mismatches."</t>
  </si>
  <si>
    <t>"They were confident that recent measures aimed at raising female labor participation—namely, extension of the availability of childcare facilities for longer time, tax relief for private childcare expenditures, and establishment of a government fund to support new public kindergartens—would bear fruit."</t>
  </si>
  <si>
    <t xml:space="preserve">Dominican Republic </t>
  </si>
  <si>
    <t xml:space="preserve">DRC </t>
  </si>
  <si>
    <t xml:space="preserve">Equatorial New Guinea </t>
  </si>
  <si>
    <t xml:space="preserve">Estonia </t>
  </si>
  <si>
    <t>"Improving child care support will also need attention in order to boost female labor supply."</t>
  </si>
  <si>
    <t xml:space="preserve">Ethiopia </t>
  </si>
  <si>
    <t xml:space="preserve">Finland </t>
  </si>
  <si>
    <t xml:space="preserve">Gabon </t>
  </si>
  <si>
    <t xml:space="preserve">Gambia </t>
  </si>
  <si>
    <t xml:space="preserve">Haiti </t>
  </si>
  <si>
    <t xml:space="preserve">Iraq </t>
  </si>
  <si>
    <t xml:space="preserve">Israel </t>
  </si>
  <si>
    <t xml:space="preserve">Kazakhstan </t>
  </si>
  <si>
    <t xml:space="preserve">Kuwait </t>
  </si>
  <si>
    <t xml:space="preserve">Latvia </t>
  </si>
  <si>
    <t xml:space="preserve">Lebanon </t>
  </si>
  <si>
    <t xml:space="preserve">Lesotho </t>
  </si>
  <si>
    <t xml:space="preserve">Macedonia </t>
  </si>
  <si>
    <t xml:space="preserve">Mali </t>
  </si>
  <si>
    <t>"… measures that can help reduce gender inequality (e.g., education and
increased access to contraception), might also help promote the structural transformation of the
economy and harness the demographic dividend. [more info in selected issues paper]"</t>
  </si>
  <si>
    <t xml:space="preserve">Mexico </t>
  </si>
  <si>
    <t>"They viewed development banks as playing an important role in improving access to finance through programs such as guarantees for credit to small and medium enterprises, small loans to women, and others."</t>
  </si>
  <si>
    <t xml:space="preserve">Moldova </t>
  </si>
  <si>
    <t>"This CPS is informed by a gender assessment, the outcomes of which are discussed at the concept stage of each relevant new operation (Advisory Services and Analytics and lending)."</t>
  </si>
  <si>
    <t xml:space="preserve">Mongolia </t>
  </si>
  <si>
    <t xml:space="preserve">Morocco </t>
  </si>
  <si>
    <t xml:space="preserve">Mozambique </t>
  </si>
  <si>
    <t xml:space="preserve">Nepal </t>
  </si>
  <si>
    <t>"The Community Action for Nutrition Project (Sunaula Hazar Din) aims to improve practices that contribute to reduced under-nutrition of women of reproductive age and children under the age of two and to provide emergency nutrition and sanitation response to vulnerable populations in Earthquake affected areas."</t>
  </si>
  <si>
    <t xml:space="preserve">Netherlands </t>
  </si>
  <si>
    <t>"Also, the 2016 €5 billion labor tax cut package is mainly targeted at female workers and low-wage earners—the most responsive groups to labor taxation in the Netherlands— which should help create new jobs and increase hours worked."</t>
  </si>
  <si>
    <t xml:space="preserve">New Zealand </t>
  </si>
  <si>
    <t xml:space="preserve">Nicaragua </t>
  </si>
  <si>
    <t xml:space="preserve">Norway </t>
  </si>
  <si>
    <t xml:space="preserve">Pakistan </t>
  </si>
  <si>
    <t>"As the paper notes, the setting of quotas for women in the parliament has led to higher representation, exceeding the world average. In the local bodies, their representation has been raised to one-third. Women have also been assigned minimum quota of 10 percent at all levels of intake in government jobs, including mid-to-senior level managerial positions. The BISP is another important initiative to mainstream women from the marginalized ections of the society. Beneficiary households are selected through a rigorous procedure applying a poverty scorecard methodology for a quarterly stipend issued to the woman of the house. At present 5.14 million households are recipient of this stipend. "</t>
  </si>
  <si>
    <t>"Policies to promote gender equality include facilitation of access to credit, strengthening legal and property rights, securing quotas for women in senior/managerial positions, improving work/life balance with paternity leave, childcare and flexible work  arrangements, enhancing transfers under the BISP program, as well as improvements in rural infrastructure (see accompanying Selected Issues Paper: “Macroeconomic Gains from Gender Equity in Pakistan”). The authorities agreed with gender equality as an important policy priority and emphasized a number of recent measures, including in the financial inclusion strategy, enhancement of BISP, and their efforts toward improving gender-responsive budgeting (MEFP ¶20)."</t>
  </si>
  <si>
    <t>"To this end, we are reinvigorating the work on genderdisaggregated analysis and preparing a plan for gender-responsive budgeting. We will carry out a gender-responsive analysis of the FY2015/16 budget with the assistance of our development partners by end-February 2016, which will become a baseline for the FY2016/17 budget. To foster gender equality throughout the country, we will share the findings of this analysis and policy proposals with the provincial governments and will encourage them to use those findings in formulating their respective budgets."</t>
  </si>
  <si>
    <t>"The authorities are in the process of securing support from development partners to protect the real purchasing power of cash transfers. Furthermore, in partnership with the provincial governments, they rolled out education-conditional cash transfers covering over 70 thousand children (48 percent are girls) in 32 districts at end-September 2015."</t>
  </si>
  <si>
    <t xml:space="preserve">Papua New Guinea </t>
  </si>
  <si>
    <t>"The BPNG has been promoting an ambitious strategy to enhance financial
Papua New Guinea 2015.txt-inclusion and literacy, which within two years has brought over half a million people into the banking system for the first time, with nearly a third of these being women."</t>
  </si>
  <si>
    <t>"AsDB will continue its operations in rural health access and service improvement. Support will focus on the country’s key health challenges of maternal and child health, HIV/AIDS, and other infectious diseases through an integrated approach to health system strengthening. "</t>
  </si>
  <si>
    <t>"AsDB will maximize the development impact of its operations by remaining focused on a small number of larger high-impact activities, prioritizing opportunities for knowledge transfer and capacity development. AsDB will also mainstream gender in its interventions and identify genderspecific targets within each of its core sectors of operations."</t>
  </si>
  <si>
    <t xml:space="preserve">Russia </t>
  </si>
  <si>
    <t xml:space="preserve">Samoa </t>
  </si>
  <si>
    <t xml:space="preserve">Saudi Arabia </t>
  </si>
  <si>
    <t>"Regulations on female employment have been eased, with more sectors being opened for their employment. Proposals to reduce the private sector work week from 45 to 40 hours and to limit late night opening in retail stores, which will facilitate hiring of female workers, are being discussed."</t>
  </si>
  <si>
    <t>"The government has introduced a number of initiatives targeting mainly youth and female workers including in the Nitaqat and Hafiz programs, and a number of sectors have been opened to female employment.1 Female participation has increased from around 14 percent in 2011 to 18 percent in 2014 and the unemployment rate has declined."</t>
  </si>
  <si>
    <t xml:space="preserve">Singapore </t>
  </si>
  <si>
    <t xml:space="preserve">Slovak </t>
  </si>
  <si>
    <t>"Improved childcare options could facilitate greater workforce participation by women."</t>
  </si>
  <si>
    <t>"Despite the improvement in headline labor market indicators the Slovak authorities consider the significant structural challenges as well described in the staff report, particularly the high longterm and youth unemployment rates as well as the low labor participation of women. A set of measures has been adopted to improve incentives on both the demand and supply side of the labor market including a health contribution allowance for low-income workers, subsidies for the creation of jobs for the youth or re-training programs."</t>
  </si>
  <si>
    <t xml:space="preserve">Spain </t>
  </si>
  <si>
    <t xml:space="preserve">St. Kitts </t>
  </si>
  <si>
    <t xml:space="preserve">Swaziland </t>
  </si>
  <si>
    <t xml:space="preserve">Togo </t>
  </si>
  <si>
    <t xml:space="preserve">Tonga </t>
  </si>
  <si>
    <t xml:space="preserve">UAE </t>
  </si>
  <si>
    <t xml:space="preserve">Uganda </t>
  </si>
  <si>
    <t>"Future budgets will continue to make provisions for programs targeted at youth, women, elderly, disabled and other vulnerable groups, including the Youth Livelihood Programme (YLP), the Youth Venture Capital Fund and the Social Assistance Grant for the Elderly (SAGE)."</t>
  </si>
  <si>
    <t xml:space="preserve">Vanuatu </t>
  </si>
  <si>
    <t xml:space="preserve">policy </t>
  </si>
  <si>
    <t xml:space="preserve">Algeria </t>
  </si>
  <si>
    <t xml:space="preserve">Angola </t>
  </si>
  <si>
    <t xml:space="preserve">Armenia </t>
  </si>
  <si>
    <t>"The Women's Entrepreneurship Support Sector Development Program, approved in October 2012, will promote gender-inclusive growth by improving the enabling environment and capacity of women entrepreneurs and micro and small enterprises (MSMEs). The program includes two components: (i) a program loan ($20 million) supporting reforms related to improving the business environment for women; and (ii) a financial intermediation loan ($20 million) through the German-Armenian Fund in which medium-term local currency loans will be made by participating financial institutions to MSMEs, with at least 50% of the loans going to women’s MSMEs."</t>
  </si>
  <si>
    <t>"These include technical assistance programs for urban development in secondary cities, improved access to finance for women entrepreneurs, infrastructure sustainability, preparation of an investment forum, and solid waste management. "</t>
  </si>
  <si>
    <t>"… the retirement age for women will converge to men by 2033."</t>
  </si>
  <si>
    <t xml:space="preserve">Azerbaijan </t>
  </si>
  <si>
    <t>"Extending co-operation with existing partner banks and assist in the development and promotion of new financial instruments to target improved access to finance for women-owned and women-run businesses …"</t>
  </si>
  <si>
    <t>"Poverty Assessment and Country Gender Study are under preparation will be delivered in FY14."</t>
  </si>
  <si>
    <t xml:space="preserve">Belarus </t>
  </si>
  <si>
    <t xml:space="preserve">Bhutan </t>
  </si>
  <si>
    <t>"Recent analytic work includes Gender Policy Note, a Nutrition Assessment, a Poverty and Social Impact Analysis of the proposed Bill on Cultural Heritage, a Human Development Public Expenditure Review, a review of higher education, and an Investment Climate Assessment..."</t>
  </si>
  <si>
    <t xml:space="preserve">Cabo Verde </t>
  </si>
  <si>
    <t xml:space="preserve">China </t>
  </si>
  <si>
    <t xml:space="preserve">Colombia </t>
  </si>
  <si>
    <t>"… equalizing retirement ages for men and women …"</t>
  </si>
  <si>
    <t xml:space="preserve">Congo </t>
  </si>
  <si>
    <t xml:space="preserve">Costa Rica </t>
  </si>
  <si>
    <t>"Ameliorating efficiency and efficacy of education spending, with the focus on early childhood, could raise women’s labor force participation, stimulate productivity, and reduce inequality in the long term."</t>
  </si>
  <si>
    <t>"With regards to human capital, the authorities agreed that improving the quality of public education spending with emphasis on quality child care and early childhood education could facilitate female return to the labor force, foster productivity improvements, and lower inequality, which has been recently on the rise."</t>
  </si>
  <si>
    <t xml:space="preserve">Croatia </t>
  </si>
  <si>
    <t>"the government limited the receipt of unemployment benefits prior to retirement to 5 years, from unlimited duration for men with 32 years of service and women with 30 years of service."</t>
  </si>
  <si>
    <t>"Changes in pension legislation gradually increased the retirement age for women."</t>
  </si>
  <si>
    <t>"Therefore, reducing domestic entry barriers in the services sectors and enhancing competition could help further develop these sectors and achieve a dual goal of enhancing women labor force participation and better preparing for the aging society."</t>
  </si>
  <si>
    <t xml:space="preserve">Denmark </t>
  </si>
  <si>
    <t xml:space="preserve">El Salvador </t>
  </si>
  <si>
    <t xml:space="preserve">Euro Area </t>
  </si>
  <si>
    <t xml:space="preserve">France </t>
  </si>
  <si>
    <t xml:space="preserve">Germany </t>
  </si>
  <si>
    <t xml:space="preserve">Hong Kong </t>
  </si>
  <si>
    <t xml:space="preserve">Hungary </t>
  </si>
  <si>
    <t xml:space="preserve">Iceland </t>
  </si>
  <si>
    <t xml:space="preserve">India </t>
  </si>
  <si>
    <t xml:space="preserve">Indonesia </t>
  </si>
  <si>
    <t xml:space="preserve">Iran </t>
  </si>
  <si>
    <t xml:space="preserve">Kenya </t>
  </si>
  <si>
    <t xml:space="preserve">Kiribati </t>
  </si>
  <si>
    <t xml:space="preserve">Lithuania </t>
  </si>
  <si>
    <t xml:space="preserve">Madagascar </t>
  </si>
  <si>
    <t xml:space="preserve">Malta </t>
  </si>
  <si>
    <t>"The steady increase of the participation rate – particularly of the female component – is the result of a number of recent initiatives (Free Childcare, among others)."</t>
  </si>
  <si>
    <t xml:space="preserve">Mauritius </t>
  </si>
  <si>
    <t>"An earned income tax credit (EITC) is theoretically appealing, but unlikely to be feasible at this time (Appendix VI). With an EITC, low-income workers receive a refundable tax credit instead of paying taxes. This can help alleviate poverty, especially for families with children, and provide greater incentives for unemployed youth and women to work without placing an additional burden on employers."</t>
  </si>
  <si>
    <t>"The retirement age for both males and females was increased from 60 to 65 years."</t>
  </si>
  <si>
    <t>"An EITC has two main objectives. It augments the income of the working poor and encourages labor force participation and employment, as only the working individuals are eligible. These two benefits could potentially help to address two persistent problems in Mauritius, namely the poorly targeted social safety net system, and low youth and female labor participation."</t>
  </si>
  <si>
    <t>Moldova</t>
  </si>
  <si>
    <t>"The NDS and its consolidated action plan include some measures to reduce inequality and address key crosscutting themes, such as social inclusion and gender equality, environmental preservation, climate change and disaster events, and reintegration of localities from the left bank of the Nistru River (Transnistria)."</t>
  </si>
  <si>
    <t xml:space="preserve">Montenegro </t>
  </si>
  <si>
    <t xml:space="preserve">Palau </t>
  </si>
  <si>
    <t>"Staff commended rural women’s groups for their active role in capacity development and social protection at the grassroot levels."</t>
  </si>
  <si>
    <t>"[AsDB's Pacific Private Sector Development Initiative] PSDI has recently been funded for a further six years of operation and
Papua New Guinea 2014.txt-will be expanding its work areas including business law reform, promotion of competition, and economic empowerment of women."</t>
  </si>
  <si>
    <t xml:space="preserve">Paraguay </t>
  </si>
  <si>
    <t xml:space="preserve">Philippines </t>
  </si>
  <si>
    <t>"The Philippines’ Conditional Cash Transfer (CCT) program provides modest cash transfers to poor
households in exchange for recipients’ compliance with certain basic education and health requirements. … To be eligible, households must reside in poor areas, be classified as poor, have a pregnant woman or at least one
child of eligible age, and be willing to commit to meeting program conditions."</t>
  </si>
  <si>
    <t xml:space="preserve">Poland </t>
  </si>
  <si>
    <t xml:space="preserve">Rwanda </t>
  </si>
  <si>
    <t>"The 2003 Constitution has enshrined the principle of gender equality by establishing 30 percent quotas for women representation in all decision making structures. The 1999 Civil Code and the 2013 law governing land ensure women equality in terms of land ownership and inheritance."</t>
  </si>
  <si>
    <t>"The Government of Rwanda has established a two-pronged approach to gender equality: (i) the gender mainstreaming approach, which includes integrating a gender perspective into policies, activities, and budgets in all sectors; and (ii) the affirmative action approach that seeks to correct gender imbalances."</t>
  </si>
  <si>
    <t xml:space="preserve">San Marino </t>
  </si>
  <si>
    <t>"Labor participation rates are already high but there could be some scope to raise women’s participation rates further and policies should continue to focus on raising fertility rates. Policy measures could target improving the availability of childcare facilities, part-time or flexible work arrangements and job-matching and placement programs."</t>
  </si>
  <si>
    <t>"They welcomed Rwanda’s continued strong performance under the [Policy Support Instrument] PSI-supported program, which has led to progress towards macroeconomic stability; robust, sustained and inclusive growth; improved gender equity; and poverty reduction."</t>
  </si>
  <si>
    <t xml:space="preserve">Slovenia </t>
  </si>
  <si>
    <t xml:space="preserve">South Africa </t>
  </si>
  <si>
    <t>"The Women Empowerment and Gender Equality Bill … Fosters gender equality in public and private sectors through: realizing progressively at least 50 percent representation of women in decision-making structures; improving access to education, training and skills development; promoting women's reproductive health; and eliminating discrimination and harmful practices."</t>
  </si>
  <si>
    <t xml:space="preserve">South Sudan </t>
  </si>
  <si>
    <t>"BNPP grant on Women’s Access to
rights an resources;"</t>
  </si>
  <si>
    <t>"LOGiCA TF on
gender-based violence"</t>
  </si>
  <si>
    <t xml:space="preserve">Sri Lanka </t>
  </si>
  <si>
    <t xml:space="preserve">St. Vincent </t>
  </si>
  <si>
    <t xml:space="preserve">Sudan </t>
  </si>
  <si>
    <t>"They reinforced the Social Initiative Program, including the Cash Transfer Program (CTP), health insurance for the poorest, microfinance, rural women’s empowerment program, and others (Box 2 Table)."</t>
  </si>
  <si>
    <t xml:space="preserve">Suriname </t>
  </si>
  <si>
    <t xml:space="preserve">Switzerland </t>
  </si>
  <si>
    <t>"The main measures include: (i) harmonizing the reference
Switzerland 2014.txt:retirement age for men and women at 65 …"</t>
  </si>
  <si>
    <t xml:space="preserve">Tanzania </t>
  </si>
  <si>
    <t xml:space="preserve">Trinidad </t>
  </si>
  <si>
    <t xml:space="preserve">Turkey </t>
  </si>
  <si>
    <t xml:space="preserve">Tuvalu </t>
  </si>
  <si>
    <t>"Over a longer horizon, providing sound education and vocational training opportunities, for example, by upgrading training programs at the Tuvalu Maritime Training Institute and allowing access by women, is key to improving employment and competitiveness."</t>
  </si>
  <si>
    <t xml:space="preserve">Uruguay </t>
  </si>
  <si>
    <t>"Strong skill formation, especially for women and youth, would help ensure that the reduction in poverty is durable. … Strengthening job training opportunities and job search assistance, especially for women and youth, would help insert the poor and vulnerable population into the labor market, thereby providing a durable strategy for eliminating poverty and vulnerability."</t>
  </si>
  <si>
    <t xml:space="preserve">USA </t>
  </si>
  <si>
    <t>"… tackle other disincentives to work, especially for women with children (e.g. through childcare assistance and tax code changes)."</t>
  </si>
  <si>
    <t>"In addition to expanding the EITC, ncreased labor force participation could be achieved through better family benefits (including childcare assistance) to reverse the downward trend in female labor force participation."</t>
  </si>
  <si>
    <t xml:space="preserve">Vietnam </t>
  </si>
  <si>
    <t>"National Gender Indicators System."</t>
  </si>
  <si>
    <t xml:space="preserve">Algeria   </t>
  </si>
  <si>
    <t>"Improving labor market prospects for women would increase the supply of labor, with a positive impact on potential growth. Low education, care duties, the lack of flexibility in working arrangements, and the lack of preschool care are among the most common determinants of women under-employment. In Algeria, progress in female education and relatively high preschool enrollment rates are supporting labor force participation and employment, but other constraints should be lifted. Active labor market policies should also include programs aimed at women, to improve their access to capital and employment. Simulations suggest that cutting by half the number of stay-at-home women would add about 4 million workers to the labor force. Assuming a gradual absorption over 10 years in the nonhydrocarbon sector, the impact on nonhydrocarbon potential growth would be about 0.3 percentage points per year."</t>
  </si>
  <si>
    <t>"These policies should be complemented with active labor market policies to provide incentives for employers to hire youth and women, support the retraining of the unemployed, improve intermediation on the labor market, and help these groups to start their own businesses. Moreover, given the high economic cost of low participation rates among women (Box 6), the authorities should review the options for bolstering women's participation in the labor market. These measures would contribute to consolidating the progress made over the past decade in reducing inequality."</t>
  </si>
  <si>
    <t xml:space="preserve">Australia   </t>
  </si>
  <si>
    <t xml:space="preserve">Belgium   </t>
  </si>
  <si>
    <t xml:space="preserve">Bulgaria   </t>
  </si>
  <si>
    <t>"Since 2002, a survey on earnings (Structure of Earnings Survey – SES) is conducted every four years providing information about average monthly and hourly earnings by economic activity, occupation, gender and education."</t>
  </si>
  <si>
    <t xml:space="preserve">Cameroon   </t>
  </si>
  <si>
    <t xml:space="preserve">Canada   </t>
  </si>
  <si>
    <t>"The authorities’ economic strategy is based on the NDP 2013 20156. It aims at sustaining economic growth and improving the quality of life of the population, especially the rural population, women and the youth."</t>
  </si>
  <si>
    <t xml:space="preserve">Chile   </t>
  </si>
  <si>
    <t>"Recent measures, including subsidies to low-income women and an extended maternity leave scheme, can help encourage higher female labor participation which in turn would help with growth and income equality."</t>
  </si>
  <si>
    <t>"Actions already underway include implementation of the youth  employment and skills development
project, PEJEDEC, and strengthening the resources of the FAFCI, a fund created in 2012 to support the women of Côte d’Ivoire by helping them access microcredit at low interest rates."</t>
  </si>
  <si>
    <t>"The Women’s Support Fund of Côte d’Ivoire (FAFCI), established in 2012, has been allocated a budget of CFAF one billion, to facilitate access to micro-credit with reduced rate (1% per month)."</t>
  </si>
  <si>
    <t>"The government reaffirms its intention to reduce poverty and consolidate its foundations, to make Côte d’Ivoire an emerging economy by 2020, through the implementation of the PND. This strategy is based on strong, sustained, and inclusive growth, with respect for women and the environment, in order to create jobs and reduce poverty."</t>
  </si>
  <si>
    <t xml:space="preserve">El Salvador   </t>
  </si>
  <si>
    <t xml:space="preserve">Ethiopia   </t>
  </si>
  <si>
    <t>"They should also work with the World Bank—in particular its private sector arm, the International Finance Corporation—to incubate entrepreneurship for SMEs, youth, and women."</t>
  </si>
  <si>
    <t xml:space="preserve">Euro Area   </t>
  </si>
  <si>
    <t>"Across the euro area, incentives targeted at female and older workers would help raise labor force participation rates where they are particularly low."</t>
  </si>
  <si>
    <t xml:space="preserve">Georgia   </t>
  </si>
  <si>
    <t xml:space="preserve">Ghana   </t>
  </si>
  <si>
    <t xml:space="preserve">Guinea-Bissau   </t>
  </si>
  <si>
    <t>"Credit is mostly allocated to micro businesses such as female merchants, fishermen and horticulturists."</t>
  </si>
  <si>
    <t xml:space="preserve">Indonesia   </t>
  </si>
  <si>
    <t>"With women more likely to be informal workers and the majority of informal workers poor, structural transformations accompanying formal employment creation should help promote gender equality and enhance macro-social stability."</t>
  </si>
  <si>
    <t xml:space="preserve">Iraq   </t>
  </si>
  <si>
    <t xml:space="preserve">Japan   </t>
  </si>
  <si>
    <t>"[The government's new growth strategy] It reiterates the government’s intent to partake in the TransPacific Partnership (TPP) and to raise the employment of women, promote labor mobility across industries including by expanding the role of the private sector in providing job-matching services, and to institute special economic zones to experiment with deregulation."</t>
  </si>
  <si>
    <t>"The government's participation in the TPP negotiations and its intention to eliminate waiting lists on kindergartens and day-cares, which would support the employment of women, are important steps. … Some measures could be adopted quickly, for example in the area of raising the employment of women, which would give and important signal about the government’s commitment to reforms."</t>
  </si>
  <si>
    <t>"They were confident that the new [TPP] reforms would succeed in raising female labor participation, promoting private investment, increasing productivity in agriculture, and reallocating workers to fast growing sectors."</t>
  </si>
  <si>
    <t>"Increasing female and elderly labor participation through improving access to childcare, and raising the retirement age to above 65 years, and introducing a uniform regular employment contract …"</t>
  </si>
  <si>
    <t xml:space="preserve">Kuwait   </t>
  </si>
  <si>
    <t>"… promoting female labor force training, and encouraging entrepreneurship by developing the small and medium-sized enterprises (SMEs) sector."</t>
  </si>
  <si>
    <t xml:space="preserve">Kyrgyz   </t>
  </si>
  <si>
    <t>"Analytical Advisory Activities (AAA) program included: programmatic Public ExpenditureReview, Kyrgyzstan Conflict Analysis Filter, Gender Assessment, programmatic Poverty Studies, Preparation of a New Statistical Master Plan (SMP–2) and Information Matters–Transparency and Accountability GPF grant."</t>
  </si>
  <si>
    <t xml:space="preserve">Macedonia   </t>
  </si>
  <si>
    <t>"Legal reforms and incentives are in train to establish childcare facilities, employ and train women after career breaks, and promote flexible work arrangements."</t>
  </si>
  <si>
    <t xml:space="preserve">Marshall Islands   </t>
  </si>
  <si>
    <t xml:space="preserve">Mexico   </t>
  </si>
  <si>
    <t xml:space="preserve">Montenegro   </t>
  </si>
  <si>
    <t xml:space="preserve">Mozambique   </t>
  </si>
  <si>
    <t xml:space="preserve">Norway   </t>
  </si>
  <si>
    <t xml:space="preserve">Sao Tome   </t>
  </si>
  <si>
    <t xml:space="preserve">Saudi Arabia   </t>
  </si>
  <si>
    <t>"Investments in education are appropriate to strengthen the skills of the Saudi population, but the quality of education needs to be carefully monitored, while labor market policies are being developed to increase the employment of Saudi nationals (including women) in the private sector."</t>
  </si>
  <si>
    <t>"The Ministry of Education will produce regular reports on total number of applicants for scholarships, number granted scholarships, current number of students classified by gender and educational institutions, and number of terminations or fails in the last 12 months."</t>
  </si>
  <si>
    <t>"Further increasing investment in public childcare and childcare benefits, facilitating part-time work, and building on substantial progress to achieve full tax neutrality for second wage earners could boost female participation enough to critically support potential growth. Further efforts to reduce skill mismatches including through vocational training, improving youth access to information on career opportunities and including job-search techniques in school curricula would boost youth participation in the workforce."</t>
  </si>
  <si>
    <t>"The “70 percent Roadmap” shifts the focus of job creation from current male, manufacturing and conglomerates toward female, services and SMEs."</t>
  </si>
  <si>
    <t xml:space="preserve">Suriname   </t>
  </si>
  <si>
    <t xml:space="preserve">Switzerland   </t>
  </si>
  <si>
    <t>" A recently txt-published “Pensions 2020” reform program proposes to (i) harmonize reference age for men and women …"</t>
  </si>
  <si>
    <t xml:space="preserve">Timor Leste   </t>
  </si>
  <si>
    <t xml:space="preserve">Togo   </t>
  </si>
  <si>
    <t xml:space="preserve">Trinidad   </t>
  </si>
  <si>
    <t>"Recent analytic, knowledge, and advisory activities have included (i) a Programmatic Jobs Series covering the labor market through the economic cycle, activation of low-skilled youth and women, and the creation of good jobs; …"</t>
  </si>
  <si>
    <t>"The labor market needs to become more attuned to economic conditions: the national employment strategy aims to address obstacles to the use of part-time and temporary labor in the formal market (which will also help increase female participation rates), in particular the high cost of pension and severance premia relative to part time wages."</t>
  </si>
  <si>
    <t xml:space="preserve">Uganda   </t>
  </si>
  <si>
    <t>"… a comprehensive pension reform approved in late 2011 aligned the retirement age for women (from 55 to 60) …"</t>
  </si>
  <si>
    <t>UK</t>
  </si>
  <si>
    <t xml:space="preserve">Albania   </t>
  </si>
  <si>
    <t xml:space="preserve">Antigua   </t>
  </si>
  <si>
    <t xml:space="preserve">Armenia   </t>
  </si>
  <si>
    <t>"Two additional sovereign loans are expected to be approved by the AsDF's Board in 2012: (i) the Women's Entrepreneurship Support Sector Development Program (total of $40 million ADF), to support business development services for women, capacity development, and policy reforms through a program loan to the government ($20 million), and to finance the expansion of SME lending to women's businesses by commercial banks in a program administered by the German-Armenian Fund of the CBA ($20 million)"</t>
  </si>
  <si>
    <t xml:space="preserve">Bosnia   </t>
  </si>
  <si>
    <t xml:space="preserve">Burundi   </t>
  </si>
  <si>
    <t xml:space="preserve">Congo   </t>
  </si>
  <si>
    <t xml:space="preserve">Gabon   </t>
  </si>
  <si>
    <t xml:space="preserve">India   </t>
  </si>
  <si>
    <t>"The government is keen to provide more financial incentives for hiring women and youth but faces a tight budget constraint. Improving the welfare system for child and elderly care would also facilitate the entry of women to the labor force. "</t>
  </si>
  <si>
    <t>"an earlier rise in the pensionable age, especially for women"</t>
  </si>
  <si>
    <t>" In Italy, the reduction in the SSC [social security contributions] should primarily benefit low earners, women, and young workers."</t>
  </si>
  <si>
    <t>"Promote female employment (protection against illegal 'blank resignations' and vouchers for baby-sitting services); strengthen activation policies ... Existing measures focus on tax deductions for hiring of women, youth, and new employees ..."</t>
  </si>
  <si>
    <t>"These include initiatives to improve the business environment (a reduction of the tax wedge on labor, notably in the case of employment of women and young workers"</t>
  </si>
  <si>
    <t>"Promote female employment (protection against illegal 'blank resignations' and vouchers for baby-sitting services)"</t>
  </si>
  <si>
    <t>"Bank Work Program: Products: Employment for Young Women Graduates:</t>
  </si>
  <si>
    <t xml:space="preserve">Latvia   </t>
  </si>
  <si>
    <t xml:space="preserve">Malawi   </t>
  </si>
  <si>
    <t xml:space="preserve">Mali   </t>
  </si>
  <si>
    <t xml:space="preserve">Mauritania   </t>
  </si>
  <si>
    <t>"We will strengthen, with help of developmental partners, existing conditional transfer programs, such as programs on school cafeterias, food for work, and in support for pregnant women."</t>
  </si>
  <si>
    <t>"New social protection guarantees that formally ban child labor under 14 years of age and promote gender equality at work."</t>
  </si>
  <si>
    <t xml:space="preserve">Moldova   </t>
  </si>
  <si>
    <t>"This reform needs to be accompanied by an increase in the retirement age for women to make the increase in benefits affordable."</t>
  </si>
  <si>
    <t>"Also, during the economic crisis, the Global Food Crisis Response helped to protect and improve the health and nutritional status of vulnerable populations. This was achieved through interventions to decrease the nutritional vulnerability of pregnant women, lactating mothers and young children, and provision of temporary cash transfers ..."</t>
  </si>
  <si>
    <t xml:space="preserve">Namibia   </t>
  </si>
  <si>
    <t>"The Community Action for Nutrition Project (Sunaula Hazar Din) aims to improve attitudes and practices known to improve nutritional outcomes of women ofreproductive age and children under the age of 2."</t>
  </si>
  <si>
    <t xml:space="preserve">Nigeria   </t>
  </si>
  <si>
    <t>"They noted that SURE interventions had already facilitated the completion of a major north-south national railway project and improved maternal and child care services in 500 primary health care centers."</t>
  </si>
  <si>
    <t xml:space="preserve">Qatar   </t>
  </si>
  <si>
    <t>"Staff’s advice is to progressively raise the retirement age for both men and women to 63 years by 2030 and 65 years by 2050 (in line with expected advances in longevity), which would allow pension spending to remain broadly unchanged in relation to GDP from its 2010 level while increasing the supply of labor (Box 5)."</t>
  </si>
  <si>
    <t xml:space="preserve">Rwanda   </t>
  </si>
  <si>
    <t>"The standard retirement age would increase to 65 for both men and women by 2019, with an exception for long-time insured (40 years of work-related contributions), who could retire at 60, and an early retirement option with a relatively low discount."</t>
  </si>
  <si>
    <t>"They are supposed to introduce a greater level of flexibility in the labor market and address labor market duality issues by providing a more level-playing field for the currently well protected workers with permanent contracts and unprotected workers, who are typically younger and female."</t>
  </si>
  <si>
    <t>"Therefore, a combination of targeted social spending policies would not only reduce income inequality and improve the welfare of lowerincome groups, it would also boost potential growth over the longer term by raising productivity and labor force participation rates (especially by females)."</t>
  </si>
  <si>
    <t>"Higher participation rates will support potential growth, and reforms that focus on enhancing labor market flexibility and creating a more enabling environment for female participation will also help."</t>
  </si>
  <si>
    <t>"b. Bonus for small firms (less than 50 workers) that hire youth unemployed (16–30 years old) with permanent contracts: €3300 for males and €3600 for females. The worker must be
Spain 2012.txt-employed for at least three years. c. Bonus for small firms (less than 50 workers) that hire long-term unemployed (over 45 years old) with permanent contracts: €3900 for males and €4500 for females. The worker must be employed for at least three years. d. Bonus for small firms (less than 50 workers) to convert internship, replacement or substitution contracts into permanent contracts: deduction from their social security payments of €500 for males and €700 per for females, during three years."</t>
  </si>
  <si>
    <t>"Firms transforming the training contract into a permanent contract can deduct from its social security payments €1500 per year during three years for males, and €1800 per year during three years for females."</t>
  </si>
  <si>
    <t xml:space="preserve">Tunisia   </t>
  </si>
  <si>
    <t>"The new constitution under preparation should strengthen national unity, the rule of law, good governance, human rights protection, gender and regional equality, and empowerment of the citizens."</t>
  </si>
  <si>
    <t>"… promoting gender equity in the private sector and entrepreneurship."</t>
  </si>
  <si>
    <t xml:space="preserve">Tuvalu   </t>
  </si>
  <si>
    <t>"More support for training, particularly for women and in nontraditional areas, and by determining priority areas for scholarships, will improve Tuvalu’s ability to send productive workers abroad, as will taking more advantage of seasonal labor schemes in Australia and New Zealand."</t>
  </si>
  <si>
    <t>UAE</t>
  </si>
  <si>
    <t xml:space="preserve">Algeria    </t>
  </si>
  <si>
    <t xml:space="preserve">Australia    </t>
  </si>
  <si>
    <t xml:space="preserve">Austria    </t>
  </si>
  <si>
    <t xml:space="preserve">Azerbaijan    </t>
  </si>
  <si>
    <t xml:space="preserve">Bahamas    </t>
  </si>
  <si>
    <t xml:space="preserve">Barbados    </t>
  </si>
  <si>
    <t xml:space="preserve">Belarus    </t>
  </si>
  <si>
    <t xml:space="preserve">Belize    </t>
  </si>
  <si>
    <t xml:space="preserve">Cambodia    </t>
  </si>
  <si>
    <t xml:space="preserve">Cameroon    </t>
  </si>
  <si>
    <t xml:space="preserve">Central African Republic    </t>
  </si>
  <si>
    <t>"Health sector support Project to increase use and improve the quality of health services in rural areas with special emphasis on maternal and child health."</t>
  </si>
  <si>
    <t xml:space="preserve">Chad    </t>
  </si>
  <si>
    <t xml:space="preserve">Chile    </t>
  </si>
  <si>
    <t xml:space="preserve">China    </t>
  </si>
  <si>
    <t xml:space="preserve">Colombia    </t>
  </si>
  <si>
    <t xml:space="preserve">Costa Rica    </t>
  </si>
  <si>
    <t xml:space="preserve">Cote D'Ivoire    </t>
  </si>
  <si>
    <t>"Pro Poor Expenditures: Social Spending: Training for Women"</t>
  </si>
  <si>
    <t>"Post-Crisis Multisector Institutional
Support Project (PAIMSC): This grant is allocated to … (ii) institutional
capacity building and caring for women
who are victims of violence. …"</t>
  </si>
  <si>
    <t xml:space="preserve">Croatia    </t>
  </si>
  <si>
    <t>"The pension law was amended to gradually harmonize the retirement age between men and women at 65 years by 2030, increase penalty for early retirement, and introduce incentives to delay retirement."</t>
  </si>
  <si>
    <t xml:space="preserve">Cyprus    </t>
  </si>
  <si>
    <t xml:space="preserve">Dominica    </t>
  </si>
  <si>
    <t xml:space="preserve">Estonia    </t>
  </si>
  <si>
    <t xml:space="preserve">Euro Area    </t>
  </si>
  <si>
    <t xml:space="preserve">France    </t>
  </si>
  <si>
    <t>"To maximize labor supply dividends, a reform of the tax-benefit system could target work incentives for elderly workers and women with school-age children."</t>
  </si>
  <si>
    <t xml:space="preserve">Germany    </t>
  </si>
  <si>
    <t xml:space="preserve">Hungary    </t>
  </si>
  <si>
    <t xml:space="preserve">Indonesia    </t>
  </si>
  <si>
    <t xml:space="preserve">Iran    </t>
  </si>
  <si>
    <t xml:space="preserve">Italy    </t>
  </si>
  <si>
    <t>"The retirement age for women working in the private sector should be raised from 60 to 65 years as for men."</t>
  </si>
  <si>
    <t xml:space="preserve">Japan    </t>
  </si>
  <si>
    <t>"The priorities are to boost employment by raising labor participation among the elderly, young, and women, pursue trade liberalization, and promote SME restructuring."</t>
  </si>
  <si>
    <t>"In response to the high drop-out rate of women from the labor force following childbirth, the authorities plan to increase childcare services ..."</t>
  </si>
  <si>
    <t>"Priority should be given to expanding employment opportunities for women, youth, and the elderly and raising productivity by promoting further regional trade integration, such as through the proposed Trans Pacific Partnership (TPP)."</t>
  </si>
  <si>
    <t xml:space="preserve">Kiribati    </t>
  </si>
  <si>
    <t xml:space="preserve">Kosovo    </t>
  </si>
  <si>
    <t>"Moreover, we will revisit the maternity leave provisions in our Labor Law to preserve the employability of women."</t>
  </si>
  <si>
    <t xml:space="preserve">Kuwait    </t>
  </si>
  <si>
    <t xml:space="preserve">Kyrgyz    </t>
  </si>
  <si>
    <t xml:space="preserve">Luxembourg    </t>
  </si>
  <si>
    <t xml:space="preserve">Macedonia    </t>
  </si>
  <si>
    <t>"Labor market reforms to increase participation and decrease unemployment rates, especially for women."</t>
  </si>
  <si>
    <t xml:space="preserve">Malaysia    </t>
  </si>
  <si>
    <t xml:space="preserve">Marshall Islands    </t>
  </si>
  <si>
    <t xml:space="preserve">Mauritius    </t>
  </si>
  <si>
    <t>"The African Development Bank (AfDB)’s assistance to Mauritius combines lending and non-lending activities. The lending program has focused on infrastructure development in agriculture and transportation and the non-lending on economic and sector work (ESW) in health, poverty reduction, debt management, gender and social inclusion."</t>
  </si>
  <si>
    <t xml:space="preserve">Mexico    </t>
  </si>
  <si>
    <t xml:space="preserve">Morocco    </t>
  </si>
  <si>
    <t>"The new constitution approved on July 1 consecrates the rule of law, the principles of good governance, human rights protection and gender and regional equality, and strengthens the role and accountability of the executive branch, the responsibilities and oversight of parliament, as well as the independence of the judiciary."</t>
  </si>
  <si>
    <t>"To this end, and based on experiences from several countries and with World Bank assistance, they have started implementing pilot programs combining conditional cash transfers aimed at reducing school drop-outs (TAISSIR), which affects young girls in particular, and provision of free basic health to the poor (RAMED)."</t>
  </si>
  <si>
    <t xml:space="preserve">Mozambique    </t>
  </si>
  <si>
    <t>"The PARP [Action Plan for Reducing Poverty] is a concise document that establishes the achievement of inclusive growth as one of its overarching objectives. Based on a candid assessment of the extent of poverty—including uneven progress across regions, urban and rural districts, and genders—the authorities‘ ambition is to reduce poverty incidence from 55 percent in 2009 to 42 percent in 2014."</t>
  </si>
  <si>
    <t xml:space="preserve">Myanmar    </t>
  </si>
  <si>
    <t xml:space="preserve">Nepal    </t>
  </si>
  <si>
    <t>"The Higher Education Project supports improving quality and relevance of higher education and research through a set of incentives for promoting effective management and financial
sustainability of academic institutions, and improving access for academically qualified under-privileged students, including girls, dalits and educationally disadvantaged janajati to higher education through financial
assistance and enhanced capacity of higher education schools."</t>
  </si>
  <si>
    <t xml:space="preserve">Netherlands    </t>
  </si>
  <si>
    <t>"In particular, further reforms of the tax and benefit systems are needed to boost labor participation of women and older workers and facilitate job search."</t>
  </si>
  <si>
    <t>"Officials are considering steps to: (i) increase the minimum age—together with steeper penalties—for early retirement; and (ii) further curtail disincentives in taxation or social benefits to longer working hours by females."</t>
  </si>
  <si>
    <t>"Apart from increasing the retirement age, labor market reforms should overhaul tax and benefit systems to curtail disincentives to full-time female and elderly work."</t>
  </si>
  <si>
    <t xml:space="preserve">Pakistan    </t>
  </si>
  <si>
    <t xml:space="preserve">Poland    </t>
  </si>
  <si>
    <t>"To this end, discussions on reforming police pensions are under way, while changes to other special pension schemes, increasing statutory retirement age, or equalizing the age for men and women are under consideration."</t>
  </si>
  <si>
    <t xml:space="preserve">Qatar    </t>
  </si>
  <si>
    <t xml:space="preserve">Saudi Arabia    </t>
  </si>
  <si>
    <t xml:space="preserve">Slovak    </t>
  </si>
  <si>
    <t xml:space="preserve">Slovenia    </t>
  </si>
  <si>
    <t>"An increase in the full and minimum retirement ages. The statutory retirement age will be lifted to 65 and the minimum retirement age will be 60. The gap between the retirement ages of men and women progressively disappears."</t>
  </si>
  <si>
    <t xml:space="preserve">Solomon Islands    </t>
  </si>
  <si>
    <t xml:space="preserve">Spain    </t>
  </si>
  <si>
    <t xml:space="preserve">St. Vincent    </t>
  </si>
  <si>
    <t xml:space="preserve">Suriname    </t>
  </si>
  <si>
    <t xml:space="preserve">Swaziland    </t>
  </si>
  <si>
    <t xml:space="preserve">Sweden    </t>
  </si>
  <si>
    <t xml:space="preserve">Tajikistan    </t>
  </si>
  <si>
    <t xml:space="preserve">Timor-Leste    </t>
  </si>
  <si>
    <t xml:space="preserve">Togo    </t>
  </si>
  <si>
    <t xml:space="preserve">Tonga    </t>
  </si>
  <si>
    <t xml:space="preserve">Trinidad    </t>
  </si>
  <si>
    <t xml:space="preserve">Uae    </t>
  </si>
  <si>
    <t xml:space="preserve">Uruguay    </t>
  </si>
  <si>
    <t xml:space="preserve">Vanuatu    </t>
  </si>
  <si>
    <t xml:space="preserve">Aruba   </t>
  </si>
  <si>
    <t xml:space="preserve">Azerbaijan   </t>
  </si>
  <si>
    <t xml:space="preserve">Belize   </t>
  </si>
  <si>
    <t xml:space="preserve">Benin   </t>
  </si>
  <si>
    <t>"Since 2002, every four years a survey on earnings is conducted which provides information about average monthly and hourly earnings by economic activity, by occupation, by gender and by education."</t>
  </si>
  <si>
    <t xml:space="preserve">Cape Verde   </t>
  </si>
  <si>
    <t>"Implementation of public policies to democratize access to education across gender has led Cape Verde to achieve gender parity in primary and secondary education."</t>
  </si>
  <si>
    <t>"National Equality and Gender Equity Plan, and adoption of measures to ensure social reinsertion for children and adolescents in situations of risk."</t>
  </si>
  <si>
    <t>"Social policies have focused on fostering labor market participation and providing direct assistanceto vulnerable groups (unprivileged children, poor elderly individuals, females who are head of households, those in chronic poverty and with disabilities)."</t>
  </si>
  <si>
    <t xml:space="preserve">Comoros   </t>
  </si>
  <si>
    <t xml:space="preserve">Cyprus   </t>
  </si>
  <si>
    <t>"... measures to reduce the high gender pay gap would contribute to improve the overall business climate. The authorities’ policy agenda in this regard includes measures to support employment, raise expenditure in R&amp;D, increase the share of population having completed tertiary education, and reduce early school leavers."</t>
  </si>
  <si>
    <t xml:space="preserve">Dominica   </t>
  </si>
  <si>
    <t>"It has already reached or made significant progress toward several of the Millennium Development Goals, by raising primary enrollment to 99 percent, eliminating gender disparities in education, and reducing child mortality from 23 per 1000 in 1990 to 13 per 1000 in 2006."</t>
  </si>
  <si>
    <t xml:space="preserve">France   </t>
  </si>
  <si>
    <t xml:space="preserve">Gambia   </t>
  </si>
  <si>
    <t>"Non-lending intervention is designed to strengthen policy dialogue between the government and stakeholders and focuses mainly on studies, funded through grants, to improve governance, mainstream gender, enhance efficiency of infrastructure, and improve the energy supply."</t>
  </si>
  <si>
    <t>"The Gambia in 2007 and has recently collaborated with the World Bank and the U.K. Department for International Development (DfID) in the preparation of a study on Civil Service Reform. A Gender Profile is programmed for 2010."</t>
  </si>
  <si>
    <t>"Increase access to quality education and skills development, particularly for girls and pupils in the poorest areas of the country."</t>
  </si>
  <si>
    <t>“Adoption of an action plan for malaria and its satisfactory implementation measured by an increase to 15 percent in the use of insecticide impregnated bed-nets by pregnant women.”</t>
  </si>
  <si>
    <t>"Malaria action plan
adopted in 2002 allowed increasing the use of insecticide impregnated bed-nets by vulnerable groups such as children under five years and pregnant woman."</t>
  </si>
  <si>
    <t>"… Removing all gender differences from survivors benefit provisions and allowing children of deceased insured to easily qualify for pensions ..."</t>
  </si>
  <si>
    <t>"Although its recommendations
have not been implemented, the NIS [National Insurance Scheme] has introduced some changes, including: (a) gender equality in the payment of benefits; … "</t>
  </si>
  <si>
    <t xml:space="preserve">Haiti   </t>
  </si>
  <si>
    <t xml:space="preserve">Hong Kong   </t>
  </si>
  <si>
    <t>"In 2009, statutory retirement age of women in the public sector (60 in 2009) was set to increase starting from 2010, to equalize it with age of men."</t>
  </si>
  <si>
    <t xml:space="preserve">Micronesia   </t>
  </si>
  <si>
    <t>"Higher Education Project supports improving quality and relevance of higher education and research through a set of incentives for promoting effective management and financial sustainability of academic institutions, and improving access for academically qualified under-privileged students, including girls, dalits and educationally disadvantaged janajati to higher education through financial assistance and enhanced capacity of higher education schools."</t>
  </si>
  <si>
    <t>"But more should be done, especially on reforms with a complementary long-term fiscal impact, such as pension reforms aimed at gradually increasing and equalizing the retirement age between men and women and unifying special pension schemes within the general system."</t>
  </si>
  <si>
    <t>"Project: Economic Empowerment of Young Women"</t>
  </si>
  <si>
    <t>"It has already achieved MDGs related to gender equality and has also made good progress towards increasing access to water and sanitation for its population."</t>
  </si>
  <si>
    <t xml:space="preserve">San Marino   </t>
  </si>
  <si>
    <t>"To reduce infant and maternal mortality and achieve the MDGs, the government launched a new free health care initiative (FHCI) in April 2010."</t>
  </si>
  <si>
    <t>"The HIV/AIDS Prevention and Control Project … will finance women's organizations …"</t>
  </si>
  <si>
    <t xml:space="preserve">Swaziland   </t>
  </si>
  <si>
    <t>"Proposed legislation would equalize the pension age for women with that of men at 65 by 2018 (instead of 2020 as under current law) and raise it to 66 for both men and women by 2020 (instead of 2026 as under current law)."</t>
  </si>
  <si>
    <t>mention</t>
  </si>
  <si>
    <t>10mention</t>
  </si>
  <si>
    <t>&gt;9</t>
  </si>
  <si>
    <t>&gt;0</t>
  </si>
  <si>
    <t>total</t>
  </si>
  <si>
    <t>mentions</t>
  </si>
  <si>
    <t>Mentioned</t>
  </si>
  <si>
    <t>Frequent Mentions</t>
  </si>
  <si>
    <t>Word Count</t>
  </si>
  <si>
    <t>Reform</t>
  </si>
  <si>
    <t>Policy/Reform</t>
  </si>
  <si>
    <t>2010-2013</t>
  </si>
  <si>
    <t>2014-2017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</si>
</sst>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name val="Arial Unicode MS"/>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xf numFmtId="0" fontId="3" fillId="0" borderId="0" xfId="0" applyFont="1" applyAlignment="1">
      <alignment horizontal="left"/>
    </xf>
    <xf numFmtId="0" fontId="0" fillId="0" borderId="0" xfId="0" applyAlignment="1">
      <alignment wrapText="1"/>
    </xf>
    <xf numFmtId="0" fontId="4" fillId="0" borderId="0" xfId="0" applyFont="1" applyAlignment="1">
      <alignment horizontal="left" vertical="center"/>
    </xf>
    <xf numFmtId="1"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28" workbookViewId="0">
      <selection activeCell="B3" sqref="B3"/>
    </sheetView>
  </sheetViews>
  <sheetFormatPr defaultRowHeight="15" x14ac:dyDescent="0.25"/>
  <cols>
    <col min="1" max="4" width="9.140625" style="5"/>
    <col min="5" max="5" width="19.85546875" style="2" bestFit="1" customWidth="1"/>
    <col min="6" max="6" width="8.140625" style="4" bestFit="1" customWidth="1"/>
    <col min="7" max="7" width="8" style="4" bestFit="1" customWidth="1"/>
    <col min="8" max="8" width="4.140625" style="4" bestFit="1" customWidth="1"/>
    <col min="9" max="9" width="9.140625" style="4" bestFit="1" customWidth="1"/>
    <col min="10" max="10" width="7.7109375" style="4" bestFit="1" customWidth="1"/>
    <col min="11" max="11" width="4.28515625" style="4" bestFit="1" customWidth="1"/>
    <col min="12" max="12" width="7.5703125" style="7" bestFit="1" customWidth="1"/>
    <col min="13" max="13" width="9.140625" style="4"/>
    <col min="14" max="17" width="35.7109375" style="4" customWidth="1"/>
    <col min="18" max="19" width="35.7109375" style="5" customWidth="1"/>
    <col min="20" max="20" width="35.7109375" style="4" customWidth="1"/>
    <col min="21" max="21" width="35.7109375" style="5" customWidth="1"/>
    <col min="22" max="16384" width="9.140625" style="5"/>
  </cols>
  <sheetData>
    <row r="1" spans="1:18" s="2" customFormat="1" x14ac:dyDescent="0.25">
      <c r="C1" s="2" t="s">
        <v>103</v>
      </c>
      <c r="D1" s="2" t="s">
        <v>104</v>
      </c>
      <c r="E1" s="1"/>
      <c r="F1" s="1" t="s">
        <v>0</v>
      </c>
      <c r="G1" s="1" t="s">
        <v>1</v>
      </c>
      <c r="H1" s="1" t="s">
        <v>2</v>
      </c>
      <c r="I1" s="1" t="s">
        <v>3</v>
      </c>
      <c r="J1" s="1" t="s">
        <v>4</v>
      </c>
      <c r="K1" s="1" t="s">
        <v>5</v>
      </c>
      <c r="L1" s="1" t="s">
        <v>90</v>
      </c>
      <c r="M1" s="1" t="s">
        <v>6</v>
      </c>
      <c r="N1" s="1" t="s">
        <v>7</v>
      </c>
    </row>
    <row r="2" spans="1:18" x14ac:dyDescent="0.25">
      <c r="A2" s="5">
        <f t="shared" ref="A2:A52" si="0">SUM(M2&gt;9)</f>
        <v>0</v>
      </c>
      <c r="B2" s="5">
        <f t="shared" ref="B2:B52" si="1">SUM(M2&gt;0)</f>
        <v>0</v>
      </c>
      <c r="E2" s="3" t="s">
        <v>8</v>
      </c>
      <c r="F2" s="6">
        <v>0</v>
      </c>
      <c r="G2" s="6">
        <v>0</v>
      </c>
      <c r="H2" s="6">
        <v>0</v>
      </c>
      <c r="I2" s="6">
        <v>0</v>
      </c>
      <c r="J2" s="6">
        <v>0</v>
      </c>
      <c r="K2" s="6">
        <v>0</v>
      </c>
      <c r="L2" s="6">
        <v>0</v>
      </c>
      <c r="M2" s="7">
        <f>SUM(F2:L2)</f>
        <v>0</v>
      </c>
      <c r="N2" s="7"/>
    </row>
    <row r="3" spans="1:18" ht="135" x14ac:dyDescent="0.25">
      <c r="A3" s="5">
        <f t="shared" si="0"/>
        <v>1</v>
      </c>
      <c r="B3" s="5">
        <f t="shared" si="1"/>
        <v>1</v>
      </c>
      <c r="D3" s="5">
        <v>1</v>
      </c>
      <c r="E3" s="3" t="s">
        <v>9</v>
      </c>
      <c r="F3" s="6">
        <v>18</v>
      </c>
      <c r="G3" s="6">
        <v>0</v>
      </c>
      <c r="H3" s="6">
        <v>0</v>
      </c>
      <c r="I3" s="6">
        <v>0</v>
      </c>
      <c r="J3" s="6">
        <v>1</v>
      </c>
      <c r="K3" s="6">
        <v>0</v>
      </c>
      <c r="L3" s="6">
        <v>10</v>
      </c>
      <c r="M3" s="7">
        <f t="shared" ref="M3:M53" si="2">SUM(F3:L3)</f>
        <v>29</v>
      </c>
      <c r="N3" s="7" t="s">
        <v>60</v>
      </c>
      <c r="O3" s="4" t="s">
        <v>61</v>
      </c>
      <c r="P3" s="4" t="s">
        <v>62</v>
      </c>
      <c r="Q3" s="4" t="s">
        <v>63</v>
      </c>
      <c r="R3" s="4" t="s">
        <v>91</v>
      </c>
    </row>
    <row r="4" spans="1:18" x14ac:dyDescent="0.25">
      <c r="A4" s="5">
        <f t="shared" si="0"/>
        <v>0</v>
      </c>
      <c r="B4" s="5">
        <f t="shared" si="1"/>
        <v>1</v>
      </c>
      <c r="E4" s="3" t="s">
        <v>10</v>
      </c>
      <c r="F4" s="6">
        <v>0</v>
      </c>
      <c r="G4" s="6">
        <v>0</v>
      </c>
      <c r="H4" s="6">
        <v>0</v>
      </c>
      <c r="I4" s="6">
        <v>0</v>
      </c>
      <c r="J4" s="6">
        <v>1</v>
      </c>
      <c r="K4" s="6">
        <v>0</v>
      </c>
      <c r="L4" s="6">
        <v>0</v>
      </c>
      <c r="M4" s="7">
        <f t="shared" si="2"/>
        <v>1</v>
      </c>
      <c r="N4" s="7"/>
    </row>
    <row r="5" spans="1:18" x14ac:dyDescent="0.25">
      <c r="A5" s="5">
        <f t="shared" si="0"/>
        <v>0</v>
      </c>
      <c r="B5" s="5">
        <f t="shared" si="1"/>
        <v>1</v>
      </c>
      <c r="E5" s="3" t="s">
        <v>11</v>
      </c>
      <c r="F5" s="6">
        <v>0</v>
      </c>
      <c r="G5" s="6">
        <v>0</v>
      </c>
      <c r="H5" s="6">
        <v>0</v>
      </c>
      <c r="I5" s="6">
        <v>0</v>
      </c>
      <c r="J5" s="6">
        <v>0</v>
      </c>
      <c r="K5" s="6">
        <v>0</v>
      </c>
      <c r="L5" s="6">
        <v>1</v>
      </c>
      <c r="M5" s="7">
        <f t="shared" si="2"/>
        <v>1</v>
      </c>
      <c r="N5" s="7"/>
    </row>
    <row r="6" spans="1:18" x14ac:dyDescent="0.25">
      <c r="A6" s="5">
        <f t="shared" si="0"/>
        <v>0</v>
      </c>
      <c r="B6" s="5">
        <f t="shared" si="1"/>
        <v>0</v>
      </c>
      <c r="E6" s="3" t="s">
        <v>12</v>
      </c>
      <c r="F6" s="6">
        <v>0</v>
      </c>
      <c r="G6" s="6">
        <v>0</v>
      </c>
      <c r="H6" s="6">
        <v>0</v>
      </c>
      <c r="I6" s="6">
        <v>0</v>
      </c>
      <c r="J6" s="6">
        <v>0</v>
      </c>
      <c r="K6" s="6">
        <v>0</v>
      </c>
      <c r="L6" s="6">
        <v>0</v>
      </c>
      <c r="M6" s="7">
        <f t="shared" si="2"/>
        <v>0</v>
      </c>
      <c r="N6" s="7"/>
    </row>
    <row r="7" spans="1:18" x14ac:dyDescent="0.25">
      <c r="A7" s="5">
        <f t="shared" si="0"/>
        <v>0</v>
      </c>
      <c r="B7" s="5">
        <f t="shared" si="1"/>
        <v>0</v>
      </c>
      <c r="E7" s="3" t="s">
        <v>13</v>
      </c>
      <c r="F7" s="6">
        <v>0</v>
      </c>
      <c r="G7" s="6">
        <v>0</v>
      </c>
      <c r="H7" s="6">
        <v>0</v>
      </c>
      <c r="I7" s="6">
        <v>0</v>
      </c>
      <c r="J7" s="6">
        <v>0</v>
      </c>
      <c r="K7" s="6">
        <v>0</v>
      </c>
      <c r="L7" s="6">
        <v>0</v>
      </c>
      <c r="M7" s="7">
        <f t="shared" si="2"/>
        <v>0</v>
      </c>
      <c r="N7" s="7"/>
    </row>
    <row r="8" spans="1:18" x14ac:dyDescent="0.25">
      <c r="A8" s="5">
        <f t="shared" si="0"/>
        <v>1</v>
      </c>
      <c r="B8" s="5">
        <f t="shared" si="1"/>
        <v>1</v>
      </c>
      <c r="E8" s="3" t="s">
        <v>14</v>
      </c>
      <c r="F8" s="6">
        <v>5</v>
      </c>
      <c r="G8" s="6">
        <v>0</v>
      </c>
      <c r="H8" s="6">
        <v>0</v>
      </c>
      <c r="I8" s="6">
        <v>1</v>
      </c>
      <c r="J8" s="6">
        <v>8</v>
      </c>
      <c r="K8" s="6">
        <v>0</v>
      </c>
      <c r="L8" s="6">
        <v>7</v>
      </c>
      <c r="M8" s="7">
        <f t="shared" si="2"/>
        <v>21</v>
      </c>
      <c r="N8" s="7"/>
    </row>
    <row r="9" spans="1:18" ht="90" x14ac:dyDescent="0.25">
      <c r="A9" s="5">
        <f t="shared" si="0"/>
        <v>0</v>
      </c>
      <c r="B9" s="5">
        <f t="shared" si="1"/>
        <v>1</v>
      </c>
      <c r="C9" s="5">
        <v>1</v>
      </c>
      <c r="E9" s="3" t="s">
        <v>15</v>
      </c>
      <c r="F9" s="6">
        <v>0</v>
      </c>
      <c r="G9" s="6">
        <v>0</v>
      </c>
      <c r="H9" s="6">
        <v>0</v>
      </c>
      <c r="I9" s="6">
        <v>0</v>
      </c>
      <c r="J9" s="6">
        <v>0</v>
      </c>
      <c r="K9" s="6">
        <v>0</v>
      </c>
      <c r="L9" s="6">
        <v>2</v>
      </c>
      <c r="M9" s="7">
        <f t="shared" si="2"/>
        <v>2</v>
      </c>
      <c r="N9" s="7" t="s">
        <v>92</v>
      </c>
    </row>
    <row r="10" spans="1:18" x14ac:dyDescent="0.25">
      <c r="A10" s="5">
        <f t="shared" si="0"/>
        <v>0</v>
      </c>
      <c r="B10" s="5">
        <f t="shared" si="1"/>
        <v>1</v>
      </c>
      <c r="E10" s="3" t="s">
        <v>16</v>
      </c>
      <c r="F10" s="6">
        <v>2</v>
      </c>
      <c r="G10" s="6">
        <v>0</v>
      </c>
      <c r="H10" s="6">
        <v>0</v>
      </c>
      <c r="I10" s="6">
        <v>0</v>
      </c>
      <c r="J10" s="6">
        <v>0</v>
      </c>
      <c r="K10" s="6">
        <v>0</v>
      </c>
      <c r="L10" s="6">
        <v>5</v>
      </c>
      <c r="M10" s="7">
        <f t="shared" si="2"/>
        <v>7</v>
      </c>
      <c r="N10" s="7"/>
    </row>
    <row r="11" spans="1:18" ht="180" x14ac:dyDescent="0.25">
      <c r="A11" s="5">
        <f t="shared" si="0"/>
        <v>0</v>
      </c>
      <c r="B11" s="5">
        <f t="shared" si="1"/>
        <v>1</v>
      </c>
      <c r="D11" s="5">
        <v>1</v>
      </c>
      <c r="E11" s="3" t="s">
        <v>17</v>
      </c>
      <c r="F11" s="6">
        <v>3</v>
      </c>
      <c r="G11" s="6">
        <v>0</v>
      </c>
      <c r="H11" s="6">
        <v>0</v>
      </c>
      <c r="I11" s="6">
        <v>0</v>
      </c>
      <c r="J11" s="6">
        <v>0</v>
      </c>
      <c r="K11" s="6">
        <v>0</v>
      </c>
      <c r="L11" s="6">
        <v>3</v>
      </c>
      <c r="M11" s="7">
        <f t="shared" si="2"/>
        <v>6</v>
      </c>
      <c r="N11" s="7" t="s">
        <v>64</v>
      </c>
      <c r="O11" s="4" t="s">
        <v>65</v>
      </c>
      <c r="P11" s="4" t="s">
        <v>66</v>
      </c>
      <c r="Q11" s="4" t="s">
        <v>93</v>
      </c>
    </row>
    <row r="12" spans="1:18" x14ac:dyDescent="0.25">
      <c r="A12" s="5">
        <f t="shared" si="0"/>
        <v>0</v>
      </c>
      <c r="B12" s="5">
        <f t="shared" si="1"/>
        <v>0</v>
      </c>
      <c r="E12" s="3" t="s">
        <v>18</v>
      </c>
      <c r="F12" s="6">
        <v>0</v>
      </c>
      <c r="G12" s="6">
        <v>0</v>
      </c>
      <c r="H12" s="6">
        <v>0</v>
      </c>
      <c r="I12" s="6">
        <v>0</v>
      </c>
      <c r="J12" s="6">
        <v>0</v>
      </c>
      <c r="K12" s="6">
        <v>0</v>
      </c>
      <c r="L12" s="6">
        <v>0</v>
      </c>
      <c r="M12" s="7">
        <f t="shared" si="2"/>
        <v>0</v>
      </c>
      <c r="N12" s="7"/>
    </row>
    <row r="13" spans="1:18" ht="60" x14ac:dyDescent="0.25">
      <c r="A13" s="5">
        <f t="shared" si="0"/>
        <v>0</v>
      </c>
      <c r="B13" s="5">
        <f t="shared" si="1"/>
        <v>1</v>
      </c>
      <c r="E13" s="3" t="s">
        <v>19</v>
      </c>
      <c r="F13" s="6">
        <v>0</v>
      </c>
      <c r="G13" s="6">
        <v>0</v>
      </c>
      <c r="H13" s="6">
        <v>0</v>
      </c>
      <c r="I13" s="6">
        <v>3</v>
      </c>
      <c r="J13" s="6">
        <v>1</v>
      </c>
      <c r="K13" s="6">
        <v>0</v>
      </c>
      <c r="L13" s="6">
        <v>0</v>
      </c>
      <c r="M13" s="7">
        <f t="shared" si="2"/>
        <v>4</v>
      </c>
      <c r="N13" s="7" t="s">
        <v>87</v>
      </c>
    </row>
    <row r="14" spans="1:18" ht="90" x14ac:dyDescent="0.25">
      <c r="A14" s="5">
        <f t="shared" si="0"/>
        <v>1</v>
      </c>
      <c r="B14" s="5">
        <f t="shared" si="1"/>
        <v>1</v>
      </c>
      <c r="D14" s="5">
        <v>1</v>
      </c>
      <c r="E14" s="3" t="s">
        <v>20</v>
      </c>
      <c r="F14" s="6">
        <v>2</v>
      </c>
      <c r="G14" s="6">
        <v>0</v>
      </c>
      <c r="H14" s="6">
        <v>0</v>
      </c>
      <c r="I14" s="6">
        <v>0</v>
      </c>
      <c r="J14" s="6">
        <v>0</v>
      </c>
      <c r="K14" s="6">
        <v>0</v>
      </c>
      <c r="L14" s="6">
        <v>11</v>
      </c>
      <c r="M14" s="7">
        <f t="shared" si="2"/>
        <v>13</v>
      </c>
      <c r="N14" s="7" t="s">
        <v>67</v>
      </c>
      <c r="O14" s="4" t="s">
        <v>94</v>
      </c>
      <c r="P14" s="4" t="s">
        <v>95</v>
      </c>
    </row>
    <row r="15" spans="1:18" ht="60" x14ac:dyDescent="0.25">
      <c r="A15" s="5">
        <f t="shared" si="0"/>
        <v>1</v>
      </c>
      <c r="B15" s="5">
        <f t="shared" si="1"/>
        <v>1</v>
      </c>
      <c r="C15" s="5">
        <v>1</v>
      </c>
      <c r="E15" s="3" t="s">
        <v>21</v>
      </c>
      <c r="F15" s="6">
        <v>10</v>
      </c>
      <c r="G15" s="6">
        <v>0</v>
      </c>
      <c r="H15" s="6">
        <v>0</v>
      </c>
      <c r="I15" s="6">
        <v>0</v>
      </c>
      <c r="J15" s="6">
        <v>0</v>
      </c>
      <c r="K15" s="6">
        <v>0</v>
      </c>
      <c r="L15" s="6">
        <v>2</v>
      </c>
      <c r="M15" s="7">
        <f t="shared" si="2"/>
        <v>12</v>
      </c>
      <c r="N15" s="7" t="s">
        <v>68</v>
      </c>
    </row>
    <row r="16" spans="1:18" ht="45" x14ac:dyDescent="0.25">
      <c r="A16" s="5">
        <f t="shared" si="0"/>
        <v>0</v>
      </c>
      <c r="B16" s="5">
        <f t="shared" si="1"/>
        <v>1</v>
      </c>
      <c r="C16" s="5">
        <v>1</v>
      </c>
      <c r="E16" s="3" t="s">
        <v>22</v>
      </c>
      <c r="F16" s="6">
        <v>1</v>
      </c>
      <c r="G16" s="6">
        <v>0</v>
      </c>
      <c r="H16" s="6">
        <v>0</v>
      </c>
      <c r="I16" s="6">
        <v>0</v>
      </c>
      <c r="J16" s="6">
        <v>1</v>
      </c>
      <c r="K16" s="6">
        <v>0</v>
      </c>
      <c r="L16" s="6">
        <v>3</v>
      </c>
      <c r="M16" s="7">
        <f t="shared" si="2"/>
        <v>5</v>
      </c>
      <c r="N16" s="7" t="s">
        <v>69</v>
      </c>
      <c r="O16" s="4" t="s">
        <v>96</v>
      </c>
    </row>
    <row r="17" spans="1:21" ht="165" x14ac:dyDescent="0.25">
      <c r="A17" s="5">
        <f t="shared" si="0"/>
        <v>1</v>
      </c>
      <c r="B17" s="5">
        <f t="shared" si="1"/>
        <v>1</v>
      </c>
      <c r="D17" s="5">
        <v>1</v>
      </c>
      <c r="E17" s="3" t="s">
        <v>23</v>
      </c>
      <c r="F17" s="6">
        <v>19</v>
      </c>
      <c r="G17" s="6">
        <v>0</v>
      </c>
      <c r="H17" s="6">
        <v>0</v>
      </c>
      <c r="I17" s="6">
        <v>0</v>
      </c>
      <c r="J17" s="6">
        <v>6</v>
      </c>
      <c r="K17" s="6">
        <v>0</v>
      </c>
      <c r="L17" s="6">
        <v>10</v>
      </c>
      <c r="M17" s="7">
        <f t="shared" si="2"/>
        <v>35</v>
      </c>
      <c r="N17" s="7" t="s">
        <v>70</v>
      </c>
      <c r="O17" s="4" t="s">
        <v>71</v>
      </c>
      <c r="P17" s="4" t="s">
        <v>72</v>
      </c>
      <c r="Q17" s="4" t="s">
        <v>73</v>
      </c>
      <c r="R17" s="4" t="s">
        <v>74</v>
      </c>
      <c r="S17" s="4" t="s">
        <v>88</v>
      </c>
      <c r="T17" s="4" t="s">
        <v>97</v>
      </c>
      <c r="U17" s="4" t="s">
        <v>98</v>
      </c>
    </row>
    <row r="18" spans="1:21" ht="105" x14ac:dyDescent="0.25">
      <c r="A18" s="5">
        <f t="shared" si="0"/>
        <v>0</v>
      </c>
      <c r="B18" s="5">
        <f t="shared" si="1"/>
        <v>1</v>
      </c>
      <c r="C18" s="5">
        <v>1</v>
      </c>
      <c r="E18" s="3" t="s">
        <v>24</v>
      </c>
      <c r="F18" s="6">
        <v>1</v>
      </c>
      <c r="G18" s="6">
        <v>0</v>
      </c>
      <c r="H18" s="6">
        <v>0</v>
      </c>
      <c r="I18" s="6">
        <v>0</v>
      </c>
      <c r="J18" s="6">
        <v>0</v>
      </c>
      <c r="K18" s="6">
        <v>0</v>
      </c>
      <c r="L18" s="6">
        <v>0</v>
      </c>
      <c r="M18" s="7">
        <f t="shared" si="2"/>
        <v>1</v>
      </c>
      <c r="N18" s="7" t="s">
        <v>75</v>
      </c>
    </row>
    <row r="19" spans="1:21" x14ac:dyDescent="0.25">
      <c r="A19" s="5">
        <f t="shared" si="0"/>
        <v>1</v>
      </c>
      <c r="B19" s="5">
        <f t="shared" si="1"/>
        <v>1</v>
      </c>
      <c r="E19" s="3" t="s">
        <v>25</v>
      </c>
      <c r="F19" s="6">
        <v>3</v>
      </c>
      <c r="G19" s="6">
        <v>0</v>
      </c>
      <c r="H19" s="6">
        <v>0</v>
      </c>
      <c r="I19" s="6">
        <v>3</v>
      </c>
      <c r="J19" s="6">
        <v>5</v>
      </c>
      <c r="K19" s="6">
        <v>1</v>
      </c>
      <c r="L19" s="6">
        <v>4</v>
      </c>
      <c r="M19" s="7">
        <f t="shared" si="2"/>
        <v>16</v>
      </c>
      <c r="N19" s="7"/>
    </row>
    <row r="20" spans="1:21" x14ac:dyDescent="0.25">
      <c r="A20" s="5">
        <f t="shared" si="0"/>
        <v>0</v>
      </c>
      <c r="B20" s="5">
        <f t="shared" si="1"/>
        <v>1</v>
      </c>
      <c r="E20" s="3" t="s">
        <v>26</v>
      </c>
      <c r="F20" s="6">
        <v>1</v>
      </c>
      <c r="G20" s="6">
        <v>0</v>
      </c>
      <c r="H20" s="6">
        <v>1</v>
      </c>
      <c r="I20" s="6">
        <v>0</v>
      </c>
      <c r="J20" s="6">
        <v>0</v>
      </c>
      <c r="K20" s="6">
        <v>0</v>
      </c>
      <c r="L20" s="6">
        <v>1</v>
      </c>
      <c r="M20" s="7">
        <f t="shared" si="2"/>
        <v>3</v>
      </c>
      <c r="N20" s="7"/>
    </row>
    <row r="21" spans="1:21" ht="135" x14ac:dyDescent="0.25">
      <c r="A21" s="5">
        <f t="shared" si="0"/>
        <v>1</v>
      </c>
      <c r="B21" s="5">
        <f t="shared" si="1"/>
        <v>1</v>
      </c>
      <c r="E21" s="3" t="s">
        <v>27</v>
      </c>
      <c r="F21" s="6">
        <v>1</v>
      </c>
      <c r="G21" s="6">
        <v>0</v>
      </c>
      <c r="H21" s="6">
        <v>2</v>
      </c>
      <c r="I21" s="6">
        <v>0</v>
      </c>
      <c r="J21" s="6">
        <v>6</v>
      </c>
      <c r="K21" s="6">
        <v>0</v>
      </c>
      <c r="L21" s="6">
        <v>18</v>
      </c>
      <c r="M21" s="7">
        <f t="shared" si="2"/>
        <v>27</v>
      </c>
      <c r="N21" s="7" t="s">
        <v>89</v>
      </c>
    </row>
    <row r="22" spans="1:21" ht="135" x14ac:dyDescent="0.25">
      <c r="A22" s="5">
        <f t="shared" si="0"/>
        <v>1</v>
      </c>
      <c r="B22" s="5">
        <f t="shared" si="1"/>
        <v>1</v>
      </c>
      <c r="D22" s="5">
        <v>1</v>
      </c>
      <c r="E22" s="3" t="s">
        <v>28</v>
      </c>
      <c r="F22" s="6">
        <v>3</v>
      </c>
      <c r="G22" s="6">
        <v>0</v>
      </c>
      <c r="H22" s="6">
        <v>0</v>
      </c>
      <c r="I22" s="6">
        <v>0</v>
      </c>
      <c r="J22" s="6">
        <v>0</v>
      </c>
      <c r="K22" s="6">
        <v>0</v>
      </c>
      <c r="L22" s="6">
        <v>8</v>
      </c>
      <c r="M22" s="7">
        <f t="shared" si="2"/>
        <v>11</v>
      </c>
      <c r="N22" s="7" t="s">
        <v>99</v>
      </c>
      <c r="O22" s="4" t="s">
        <v>100</v>
      </c>
    </row>
    <row r="23" spans="1:21" ht="180" x14ac:dyDescent="0.25">
      <c r="A23" s="5">
        <f t="shared" si="0"/>
        <v>1</v>
      </c>
      <c r="B23" s="5">
        <f t="shared" si="1"/>
        <v>1</v>
      </c>
      <c r="C23" s="5">
        <v>1</v>
      </c>
      <c r="E23" s="3" t="s">
        <v>29</v>
      </c>
      <c r="F23" s="6">
        <v>13</v>
      </c>
      <c r="G23" s="6">
        <v>0</v>
      </c>
      <c r="H23" s="6">
        <v>0</v>
      </c>
      <c r="I23" s="6">
        <v>0</v>
      </c>
      <c r="J23" s="6">
        <v>0</v>
      </c>
      <c r="K23" s="6">
        <v>0</v>
      </c>
      <c r="L23" s="6">
        <v>1</v>
      </c>
      <c r="M23" s="7">
        <f t="shared" si="2"/>
        <v>14</v>
      </c>
      <c r="N23" s="7" t="s">
        <v>76</v>
      </c>
      <c r="O23" s="4" t="s">
        <v>77</v>
      </c>
    </row>
    <row r="24" spans="1:21" x14ac:dyDescent="0.25">
      <c r="A24" s="5">
        <f t="shared" si="0"/>
        <v>1</v>
      </c>
      <c r="B24" s="5">
        <f t="shared" si="1"/>
        <v>1</v>
      </c>
      <c r="E24" s="3" t="s">
        <v>30</v>
      </c>
      <c r="F24" s="6">
        <v>8</v>
      </c>
      <c r="G24" s="6">
        <v>1</v>
      </c>
      <c r="H24" s="6">
        <v>2</v>
      </c>
      <c r="I24" s="6">
        <v>3</v>
      </c>
      <c r="J24" s="6">
        <v>2</v>
      </c>
      <c r="K24" s="6">
        <v>1</v>
      </c>
      <c r="L24" s="6">
        <v>5</v>
      </c>
      <c r="M24" s="7">
        <f t="shared" si="2"/>
        <v>22</v>
      </c>
      <c r="N24" s="7"/>
    </row>
    <row r="25" spans="1:21" x14ac:dyDescent="0.25">
      <c r="A25" s="5">
        <f t="shared" si="0"/>
        <v>1</v>
      </c>
      <c r="B25" s="5">
        <f t="shared" si="1"/>
        <v>1</v>
      </c>
      <c r="E25" s="3" t="s">
        <v>31</v>
      </c>
      <c r="F25" s="6">
        <v>10</v>
      </c>
      <c r="G25" s="6">
        <v>0</v>
      </c>
      <c r="H25" s="6">
        <v>0</v>
      </c>
      <c r="I25" s="6">
        <v>0</v>
      </c>
      <c r="J25" s="6">
        <v>6</v>
      </c>
      <c r="K25" s="6">
        <v>0</v>
      </c>
      <c r="L25" s="6">
        <v>6</v>
      </c>
      <c r="M25" s="7">
        <f t="shared" si="2"/>
        <v>22</v>
      </c>
      <c r="N25" s="7"/>
    </row>
    <row r="26" spans="1:21" x14ac:dyDescent="0.25">
      <c r="A26" s="5">
        <f t="shared" si="0"/>
        <v>0</v>
      </c>
      <c r="B26" s="5">
        <f t="shared" si="1"/>
        <v>1</v>
      </c>
      <c r="E26" s="3" t="s">
        <v>32</v>
      </c>
      <c r="F26" s="6">
        <v>0</v>
      </c>
      <c r="G26" s="6">
        <v>1</v>
      </c>
      <c r="H26" s="6">
        <v>0</v>
      </c>
      <c r="I26" s="6">
        <v>0</v>
      </c>
      <c r="J26" s="6">
        <v>0</v>
      </c>
      <c r="K26" s="6">
        <v>0</v>
      </c>
      <c r="L26" s="6">
        <v>0</v>
      </c>
      <c r="M26" s="7">
        <f t="shared" si="2"/>
        <v>1</v>
      </c>
      <c r="N26" s="7"/>
    </row>
    <row r="27" spans="1:21" x14ac:dyDescent="0.25">
      <c r="A27" s="5">
        <f t="shared" si="0"/>
        <v>1</v>
      </c>
      <c r="B27" s="5">
        <f t="shared" si="1"/>
        <v>1</v>
      </c>
      <c r="E27" s="3" t="s">
        <v>33</v>
      </c>
      <c r="F27" s="6">
        <v>1</v>
      </c>
      <c r="G27" s="6">
        <v>0</v>
      </c>
      <c r="H27" s="6">
        <v>1</v>
      </c>
      <c r="I27" s="6">
        <v>3</v>
      </c>
      <c r="J27" s="6">
        <v>6</v>
      </c>
      <c r="K27" s="6">
        <v>2</v>
      </c>
      <c r="L27" s="6">
        <v>1</v>
      </c>
      <c r="M27" s="7">
        <f t="shared" si="2"/>
        <v>14</v>
      </c>
      <c r="N27" s="7"/>
    </row>
    <row r="28" spans="1:21" x14ac:dyDescent="0.25">
      <c r="A28" s="5">
        <f t="shared" si="0"/>
        <v>0</v>
      </c>
      <c r="B28" s="5">
        <f t="shared" si="1"/>
        <v>0</v>
      </c>
      <c r="E28" s="3" t="s">
        <v>34</v>
      </c>
      <c r="F28" s="6">
        <v>0</v>
      </c>
      <c r="G28" s="6">
        <v>0</v>
      </c>
      <c r="H28" s="6">
        <v>0</v>
      </c>
      <c r="I28" s="6">
        <v>0</v>
      </c>
      <c r="J28" s="6">
        <v>0</v>
      </c>
      <c r="K28" s="6">
        <v>0</v>
      </c>
      <c r="L28" s="6">
        <v>0</v>
      </c>
      <c r="M28" s="7">
        <f t="shared" si="2"/>
        <v>0</v>
      </c>
      <c r="N28" s="7"/>
    </row>
    <row r="29" spans="1:21" x14ac:dyDescent="0.25">
      <c r="A29" s="5">
        <f t="shared" si="0"/>
        <v>0</v>
      </c>
      <c r="B29" s="5">
        <f t="shared" si="1"/>
        <v>0</v>
      </c>
      <c r="E29" s="3" t="s">
        <v>35</v>
      </c>
      <c r="F29" s="6">
        <v>0</v>
      </c>
      <c r="G29" s="6">
        <v>0</v>
      </c>
      <c r="H29" s="6">
        <v>0</v>
      </c>
      <c r="I29" s="6">
        <v>0</v>
      </c>
      <c r="J29" s="6">
        <v>0</v>
      </c>
      <c r="K29" s="6">
        <v>0</v>
      </c>
      <c r="L29" s="6">
        <v>0</v>
      </c>
      <c r="M29" s="7">
        <f t="shared" si="2"/>
        <v>0</v>
      </c>
      <c r="N29" s="7"/>
    </row>
    <row r="30" spans="1:21" x14ac:dyDescent="0.25">
      <c r="A30" s="5">
        <f t="shared" si="0"/>
        <v>0</v>
      </c>
      <c r="B30" s="5">
        <f t="shared" si="1"/>
        <v>1</v>
      </c>
      <c r="E30" s="3" t="s">
        <v>36</v>
      </c>
      <c r="F30" s="6">
        <v>3</v>
      </c>
      <c r="G30" s="6">
        <v>0</v>
      </c>
      <c r="H30" s="6">
        <v>0</v>
      </c>
      <c r="I30" s="6">
        <v>2</v>
      </c>
      <c r="J30" s="6">
        <v>1</v>
      </c>
      <c r="K30" s="6">
        <v>1</v>
      </c>
      <c r="L30" s="6">
        <v>0</v>
      </c>
      <c r="M30" s="7">
        <f t="shared" si="2"/>
        <v>7</v>
      </c>
      <c r="N30" s="7"/>
    </row>
    <row r="31" spans="1:21" ht="105" x14ac:dyDescent="0.25">
      <c r="A31" s="5">
        <f t="shared" si="0"/>
        <v>0</v>
      </c>
      <c r="B31" s="5">
        <f t="shared" si="1"/>
        <v>1</v>
      </c>
      <c r="D31" s="5">
        <v>1</v>
      </c>
      <c r="E31" s="3" t="s">
        <v>37</v>
      </c>
      <c r="F31" s="6">
        <v>6</v>
      </c>
      <c r="G31" s="6">
        <v>0</v>
      </c>
      <c r="H31" s="6">
        <v>1</v>
      </c>
      <c r="I31" s="6">
        <v>0</v>
      </c>
      <c r="J31" s="6">
        <v>2</v>
      </c>
      <c r="K31" s="6">
        <v>0</v>
      </c>
      <c r="L31" s="6">
        <v>0</v>
      </c>
      <c r="M31" s="7">
        <f t="shared" si="2"/>
        <v>9</v>
      </c>
      <c r="N31" s="7" t="s">
        <v>78</v>
      </c>
      <c r="O31" s="4" t="s">
        <v>79</v>
      </c>
    </row>
    <row r="32" spans="1:21" x14ac:dyDescent="0.25">
      <c r="A32" s="5">
        <f t="shared" si="0"/>
        <v>0</v>
      </c>
      <c r="B32" s="5">
        <f t="shared" si="1"/>
        <v>0</v>
      </c>
      <c r="E32" s="3" t="s">
        <v>38</v>
      </c>
      <c r="F32" s="6">
        <v>0</v>
      </c>
      <c r="G32" s="6">
        <v>0</v>
      </c>
      <c r="H32" s="6">
        <v>0</v>
      </c>
      <c r="I32" s="6">
        <v>0</v>
      </c>
      <c r="J32" s="6">
        <v>0</v>
      </c>
      <c r="K32" s="6">
        <v>0</v>
      </c>
      <c r="L32" s="6">
        <v>0</v>
      </c>
      <c r="M32" s="7">
        <f t="shared" si="2"/>
        <v>0</v>
      </c>
      <c r="N32" s="7"/>
    </row>
    <row r="33" spans="1:15" x14ac:dyDescent="0.25">
      <c r="A33" s="5">
        <f t="shared" si="0"/>
        <v>1</v>
      </c>
      <c r="B33" s="5">
        <f t="shared" si="1"/>
        <v>1</v>
      </c>
      <c r="E33" s="3" t="s">
        <v>39</v>
      </c>
      <c r="F33" s="6">
        <v>7</v>
      </c>
      <c r="G33" s="6">
        <v>1</v>
      </c>
      <c r="H33" s="6">
        <v>0</v>
      </c>
      <c r="I33" s="6">
        <v>3</v>
      </c>
      <c r="J33" s="6">
        <v>4</v>
      </c>
      <c r="K33" s="6">
        <v>1</v>
      </c>
      <c r="L33" s="6">
        <v>4</v>
      </c>
      <c r="M33" s="7">
        <f t="shared" si="2"/>
        <v>20</v>
      </c>
      <c r="N33" s="7"/>
    </row>
    <row r="34" spans="1:15" x14ac:dyDescent="0.25">
      <c r="A34" s="5">
        <f t="shared" si="0"/>
        <v>0</v>
      </c>
      <c r="B34" s="5">
        <f t="shared" si="1"/>
        <v>1</v>
      </c>
      <c r="E34" s="3" t="s">
        <v>40</v>
      </c>
      <c r="F34" s="6">
        <v>0</v>
      </c>
      <c r="G34" s="6">
        <v>0</v>
      </c>
      <c r="H34" s="6">
        <v>0</v>
      </c>
      <c r="I34" s="6">
        <v>0</v>
      </c>
      <c r="J34" s="6">
        <v>1</v>
      </c>
      <c r="K34" s="6">
        <v>0</v>
      </c>
      <c r="L34" s="6">
        <v>0</v>
      </c>
      <c r="M34" s="7">
        <f t="shared" si="2"/>
        <v>1</v>
      </c>
      <c r="N34" s="7"/>
    </row>
    <row r="35" spans="1:15" ht="120" x14ac:dyDescent="0.25">
      <c r="A35" s="5">
        <f t="shared" si="0"/>
        <v>0</v>
      </c>
      <c r="B35" s="5">
        <f t="shared" si="1"/>
        <v>1</v>
      </c>
      <c r="D35" s="5">
        <v>1</v>
      </c>
      <c r="E35" s="3" t="s">
        <v>41</v>
      </c>
      <c r="F35" s="6">
        <v>5</v>
      </c>
      <c r="G35" s="6">
        <v>0</v>
      </c>
      <c r="H35" s="6">
        <v>0</v>
      </c>
      <c r="I35" s="6">
        <v>0</v>
      </c>
      <c r="J35" s="6">
        <v>0</v>
      </c>
      <c r="K35" s="6">
        <v>0</v>
      </c>
      <c r="L35" s="6">
        <v>4</v>
      </c>
      <c r="M35" s="7">
        <f t="shared" si="2"/>
        <v>9</v>
      </c>
      <c r="N35" s="7" t="s">
        <v>80</v>
      </c>
      <c r="O35" s="4" t="s">
        <v>101</v>
      </c>
    </row>
    <row r="36" spans="1:15" x14ac:dyDescent="0.25">
      <c r="A36" s="5">
        <f t="shared" si="0"/>
        <v>0</v>
      </c>
      <c r="B36" s="5">
        <f t="shared" si="1"/>
        <v>0</v>
      </c>
      <c r="E36" s="3" t="s">
        <v>42</v>
      </c>
      <c r="F36" s="6">
        <v>0</v>
      </c>
      <c r="G36" s="6">
        <v>0</v>
      </c>
      <c r="H36" s="6">
        <v>0</v>
      </c>
      <c r="I36" s="6">
        <v>0</v>
      </c>
      <c r="J36" s="6">
        <v>0</v>
      </c>
      <c r="K36" s="6">
        <v>0</v>
      </c>
      <c r="L36" s="6">
        <v>0</v>
      </c>
      <c r="M36" s="7">
        <f t="shared" si="2"/>
        <v>0</v>
      </c>
      <c r="N36" s="7"/>
    </row>
    <row r="37" spans="1:15" x14ac:dyDescent="0.25">
      <c r="A37" s="5">
        <f t="shared" si="0"/>
        <v>0</v>
      </c>
      <c r="B37" s="5">
        <f t="shared" si="1"/>
        <v>0</v>
      </c>
      <c r="E37" s="3" t="s">
        <v>43</v>
      </c>
      <c r="F37" s="6">
        <v>0</v>
      </c>
      <c r="G37" s="6">
        <v>0</v>
      </c>
      <c r="H37" s="6">
        <v>0</v>
      </c>
      <c r="I37" s="6">
        <v>0</v>
      </c>
      <c r="J37" s="6">
        <v>0</v>
      </c>
      <c r="K37" s="6">
        <v>0</v>
      </c>
      <c r="L37" s="6">
        <v>0</v>
      </c>
      <c r="M37" s="7">
        <f t="shared" si="2"/>
        <v>0</v>
      </c>
      <c r="N37" s="7"/>
    </row>
    <row r="38" spans="1:15" x14ac:dyDescent="0.25">
      <c r="A38" s="5">
        <f t="shared" si="0"/>
        <v>0</v>
      </c>
      <c r="B38" s="5">
        <f t="shared" si="1"/>
        <v>1</v>
      </c>
      <c r="E38" s="3" t="s">
        <v>44</v>
      </c>
      <c r="F38" s="6">
        <v>1</v>
      </c>
      <c r="G38" s="6">
        <v>0</v>
      </c>
      <c r="H38" s="6">
        <v>0</v>
      </c>
      <c r="I38" s="6">
        <v>1</v>
      </c>
      <c r="J38" s="6">
        <v>3</v>
      </c>
      <c r="K38" s="6">
        <v>0</v>
      </c>
      <c r="L38" s="6">
        <v>0</v>
      </c>
      <c r="M38" s="7">
        <f t="shared" si="2"/>
        <v>5</v>
      </c>
      <c r="N38" s="7"/>
    </row>
    <row r="39" spans="1:15" x14ac:dyDescent="0.25">
      <c r="A39" s="5">
        <f t="shared" si="0"/>
        <v>0</v>
      </c>
      <c r="B39" s="5">
        <f t="shared" si="1"/>
        <v>1</v>
      </c>
      <c r="E39" s="3" t="s">
        <v>45</v>
      </c>
      <c r="F39" s="6">
        <v>0</v>
      </c>
      <c r="G39" s="6">
        <v>0</v>
      </c>
      <c r="H39" s="6">
        <v>0</v>
      </c>
      <c r="I39" s="6">
        <v>0</v>
      </c>
      <c r="J39" s="6">
        <v>1</v>
      </c>
      <c r="K39" s="6">
        <v>0</v>
      </c>
      <c r="L39" s="6">
        <v>0</v>
      </c>
      <c r="M39" s="7">
        <f t="shared" si="2"/>
        <v>1</v>
      </c>
      <c r="N39" s="7"/>
    </row>
    <row r="40" spans="1:15" ht="30" x14ac:dyDescent="0.25">
      <c r="A40" s="5">
        <f t="shared" si="0"/>
        <v>1</v>
      </c>
      <c r="B40" s="5">
        <f t="shared" si="1"/>
        <v>1</v>
      </c>
      <c r="D40" s="5">
        <v>1</v>
      </c>
      <c r="E40" s="3" t="s">
        <v>46</v>
      </c>
      <c r="F40" s="6">
        <v>9</v>
      </c>
      <c r="G40" s="6">
        <v>0</v>
      </c>
      <c r="H40" s="6">
        <v>0</v>
      </c>
      <c r="I40" s="6">
        <v>0</v>
      </c>
      <c r="J40" s="6">
        <v>1</v>
      </c>
      <c r="K40" s="6">
        <v>0</v>
      </c>
      <c r="L40" s="6">
        <v>5</v>
      </c>
      <c r="M40" s="7">
        <f t="shared" si="2"/>
        <v>15</v>
      </c>
      <c r="N40" s="7" t="s">
        <v>81</v>
      </c>
    </row>
    <row r="41" spans="1:15" x14ac:dyDescent="0.25">
      <c r="A41" s="5">
        <f t="shared" si="0"/>
        <v>0</v>
      </c>
      <c r="B41" s="5">
        <f t="shared" si="1"/>
        <v>0</v>
      </c>
      <c r="E41" s="3" t="s">
        <v>47</v>
      </c>
      <c r="F41" s="6">
        <v>0</v>
      </c>
      <c r="G41" s="6">
        <v>0</v>
      </c>
      <c r="H41" s="6">
        <v>0</v>
      </c>
      <c r="I41" s="6">
        <v>0</v>
      </c>
      <c r="J41" s="6">
        <v>0</v>
      </c>
      <c r="K41" s="6">
        <v>0</v>
      </c>
      <c r="L41" s="6">
        <v>0</v>
      </c>
      <c r="M41" s="7">
        <f t="shared" si="2"/>
        <v>0</v>
      </c>
      <c r="N41" s="7"/>
    </row>
    <row r="42" spans="1:15" x14ac:dyDescent="0.25">
      <c r="A42" s="5">
        <f t="shared" si="0"/>
        <v>0</v>
      </c>
      <c r="B42" s="5">
        <f t="shared" si="1"/>
        <v>1</v>
      </c>
      <c r="E42" s="3" t="s">
        <v>48</v>
      </c>
      <c r="F42" s="6">
        <v>2</v>
      </c>
      <c r="G42" s="6">
        <v>1</v>
      </c>
      <c r="H42" s="6">
        <v>0</v>
      </c>
      <c r="I42" s="6">
        <v>0</v>
      </c>
      <c r="J42" s="6">
        <v>2</v>
      </c>
      <c r="K42" s="6">
        <v>0</v>
      </c>
      <c r="L42" s="6">
        <v>1</v>
      </c>
      <c r="M42" s="7">
        <f t="shared" si="2"/>
        <v>6</v>
      </c>
      <c r="N42" s="7"/>
    </row>
    <row r="43" spans="1:15" x14ac:dyDescent="0.25">
      <c r="A43" s="5">
        <f t="shared" si="0"/>
        <v>0</v>
      </c>
      <c r="B43" s="5">
        <f t="shared" si="1"/>
        <v>0</v>
      </c>
      <c r="E43" s="3" t="s">
        <v>49</v>
      </c>
      <c r="F43" s="6">
        <v>0</v>
      </c>
      <c r="G43" s="6">
        <v>0</v>
      </c>
      <c r="H43" s="6">
        <v>0</v>
      </c>
      <c r="I43" s="6">
        <v>0</v>
      </c>
      <c r="J43" s="6">
        <v>0</v>
      </c>
      <c r="K43" s="6">
        <v>0</v>
      </c>
      <c r="L43" s="6">
        <v>0</v>
      </c>
      <c r="M43" s="7">
        <f t="shared" si="2"/>
        <v>0</v>
      </c>
      <c r="N43" s="7"/>
    </row>
    <row r="44" spans="1:15" x14ac:dyDescent="0.25">
      <c r="A44" s="5">
        <f t="shared" si="0"/>
        <v>0</v>
      </c>
      <c r="B44" s="5">
        <f t="shared" si="1"/>
        <v>1</v>
      </c>
      <c r="E44" s="3" t="s">
        <v>50</v>
      </c>
      <c r="F44" s="6">
        <v>2</v>
      </c>
      <c r="G44" s="6">
        <v>0</v>
      </c>
      <c r="H44" s="6">
        <v>0</v>
      </c>
      <c r="I44" s="6">
        <v>1</v>
      </c>
      <c r="J44" s="6">
        <v>0</v>
      </c>
      <c r="K44" s="6">
        <v>0</v>
      </c>
      <c r="L44" s="6">
        <v>0</v>
      </c>
      <c r="M44" s="7">
        <f t="shared" si="2"/>
        <v>3</v>
      </c>
      <c r="N44" s="7"/>
    </row>
    <row r="45" spans="1:15" x14ac:dyDescent="0.25">
      <c r="A45" s="5">
        <f t="shared" si="0"/>
        <v>0</v>
      </c>
      <c r="B45" s="5">
        <f t="shared" si="1"/>
        <v>0</v>
      </c>
      <c r="E45" s="3" t="s">
        <v>51</v>
      </c>
      <c r="F45" s="6">
        <v>0</v>
      </c>
      <c r="G45" s="6">
        <v>0</v>
      </c>
      <c r="H45" s="6">
        <v>0</v>
      </c>
      <c r="I45" s="6">
        <v>0</v>
      </c>
      <c r="J45" s="6">
        <v>0</v>
      </c>
      <c r="K45" s="6">
        <v>0</v>
      </c>
      <c r="L45" s="6">
        <v>0</v>
      </c>
      <c r="M45" s="7">
        <f t="shared" si="2"/>
        <v>0</v>
      </c>
      <c r="N45" s="7"/>
    </row>
    <row r="46" spans="1:15" ht="240" x14ac:dyDescent="0.25">
      <c r="A46" s="5">
        <f t="shared" si="0"/>
        <v>1</v>
      </c>
      <c r="B46" s="5">
        <f t="shared" si="1"/>
        <v>1</v>
      </c>
      <c r="D46" s="5">
        <v>1</v>
      </c>
      <c r="E46" s="3" t="s">
        <v>52</v>
      </c>
      <c r="F46" s="6">
        <v>8</v>
      </c>
      <c r="G46" s="6">
        <v>0</v>
      </c>
      <c r="H46" s="6">
        <v>2</v>
      </c>
      <c r="I46" s="6">
        <v>1</v>
      </c>
      <c r="J46" s="6">
        <v>11</v>
      </c>
      <c r="K46" s="6">
        <v>0</v>
      </c>
      <c r="L46" s="6">
        <v>2</v>
      </c>
      <c r="M46" s="7">
        <f t="shared" si="2"/>
        <v>24</v>
      </c>
      <c r="N46" s="7" t="s">
        <v>82</v>
      </c>
      <c r="O46" s="4" t="s">
        <v>83</v>
      </c>
    </row>
    <row r="47" spans="1:15" x14ac:dyDescent="0.25">
      <c r="A47" s="5">
        <f t="shared" si="0"/>
        <v>1</v>
      </c>
      <c r="B47" s="5">
        <f t="shared" si="1"/>
        <v>1</v>
      </c>
      <c r="E47" s="3" t="s">
        <v>53</v>
      </c>
      <c r="F47" s="6">
        <v>2</v>
      </c>
      <c r="G47" s="6">
        <v>0</v>
      </c>
      <c r="H47" s="6">
        <v>0</v>
      </c>
      <c r="I47" s="6">
        <v>0</v>
      </c>
      <c r="J47" s="6">
        <v>3</v>
      </c>
      <c r="K47" s="6">
        <v>0</v>
      </c>
      <c r="L47" s="6">
        <v>7</v>
      </c>
      <c r="M47" s="7">
        <f t="shared" si="2"/>
        <v>12</v>
      </c>
      <c r="N47" s="7"/>
    </row>
    <row r="48" spans="1:15" ht="165" x14ac:dyDescent="0.25">
      <c r="A48" s="5">
        <f t="shared" si="0"/>
        <v>1</v>
      </c>
      <c r="B48" s="5">
        <f t="shared" si="1"/>
        <v>1</v>
      </c>
      <c r="D48" s="5">
        <v>1</v>
      </c>
      <c r="E48" s="3" t="s">
        <v>54</v>
      </c>
      <c r="F48" s="6">
        <v>3</v>
      </c>
      <c r="G48" s="6">
        <v>0</v>
      </c>
      <c r="H48" s="6">
        <v>0</v>
      </c>
      <c r="I48" s="6">
        <v>0</v>
      </c>
      <c r="J48" s="6">
        <v>4</v>
      </c>
      <c r="K48" s="6">
        <v>0</v>
      </c>
      <c r="L48" s="6">
        <v>4</v>
      </c>
      <c r="M48" s="7">
        <f t="shared" si="2"/>
        <v>11</v>
      </c>
      <c r="N48" s="7" t="s">
        <v>102</v>
      </c>
    </row>
    <row r="49" spans="1:14" ht="195" x14ac:dyDescent="0.25">
      <c r="A49" s="5">
        <f t="shared" si="0"/>
        <v>0</v>
      </c>
      <c r="B49" s="5">
        <f t="shared" si="1"/>
        <v>1</v>
      </c>
      <c r="C49" s="5">
        <v>1</v>
      </c>
      <c r="E49" s="3" t="s">
        <v>55</v>
      </c>
      <c r="F49" s="6">
        <v>2</v>
      </c>
      <c r="G49" s="6">
        <v>0</v>
      </c>
      <c r="H49" s="6">
        <v>0</v>
      </c>
      <c r="I49" s="6">
        <v>0</v>
      </c>
      <c r="J49" s="6">
        <v>2</v>
      </c>
      <c r="K49" s="6">
        <v>0</v>
      </c>
      <c r="L49" s="6">
        <v>2</v>
      </c>
      <c r="M49" s="7">
        <f t="shared" si="2"/>
        <v>6</v>
      </c>
      <c r="N49" s="7" t="s">
        <v>84</v>
      </c>
    </row>
    <row r="50" spans="1:14" ht="90" x14ac:dyDescent="0.25">
      <c r="A50" s="5">
        <f t="shared" si="0"/>
        <v>0</v>
      </c>
      <c r="B50" s="5">
        <f t="shared" si="1"/>
        <v>1</v>
      </c>
      <c r="D50" s="5">
        <v>1</v>
      </c>
      <c r="E50" s="3" t="s">
        <v>56</v>
      </c>
      <c r="F50" s="6">
        <v>2</v>
      </c>
      <c r="G50" s="6">
        <v>0</v>
      </c>
      <c r="H50" s="6">
        <v>0</v>
      </c>
      <c r="I50" s="6">
        <v>0</v>
      </c>
      <c r="J50" s="6">
        <v>3</v>
      </c>
      <c r="K50" s="6">
        <v>0</v>
      </c>
      <c r="L50" s="6">
        <v>4</v>
      </c>
      <c r="M50" s="7">
        <f t="shared" si="2"/>
        <v>9</v>
      </c>
      <c r="N50" s="7" t="s">
        <v>85</v>
      </c>
    </row>
    <row r="51" spans="1:14" ht="90" x14ac:dyDescent="0.25">
      <c r="A51" s="5">
        <f t="shared" si="0"/>
        <v>0</v>
      </c>
      <c r="B51" s="5">
        <f t="shared" si="1"/>
        <v>1</v>
      </c>
      <c r="C51" s="5">
        <v>1</v>
      </c>
      <c r="E51" s="3" t="s">
        <v>57</v>
      </c>
      <c r="F51" s="6">
        <v>3</v>
      </c>
      <c r="G51" s="6">
        <v>0</v>
      </c>
      <c r="H51" s="6">
        <v>0</v>
      </c>
      <c r="I51" s="6">
        <v>0</v>
      </c>
      <c r="J51" s="6">
        <v>0</v>
      </c>
      <c r="K51" s="6">
        <v>0</v>
      </c>
      <c r="L51" s="6">
        <v>1</v>
      </c>
      <c r="M51" s="7">
        <f t="shared" si="2"/>
        <v>4</v>
      </c>
      <c r="N51" s="7" t="s">
        <v>86</v>
      </c>
    </row>
    <row r="52" spans="1:14" x14ac:dyDescent="0.25">
      <c r="A52" s="5">
        <f t="shared" si="0"/>
        <v>0</v>
      </c>
      <c r="B52" s="5">
        <f t="shared" si="1"/>
        <v>1</v>
      </c>
      <c r="E52" s="3" t="s">
        <v>58</v>
      </c>
      <c r="F52" s="6">
        <v>1</v>
      </c>
      <c r="G52" s="6">
        <v>0</v>
      </c>
      <c r="H52" s="6">
        <v>0</v>
      </c>
      <c r="I52" s="6">
        <v>0</v>
      </c>
      <c r="J52" s="6">
        <v>1</v>
      </c>
      <c r="K52" s="6">
        <v>0</v>
      </c>
      <c r="L52" s="6">
        <v>4</v>
      </c>
      <c r="M52" s="7">
        <f t="shared" si="2"/>
        <v>6</v>
      </c>
      <c r="N52" s="7"/>
    </row>
    <row r="53" spans="1:14" x14ac:dyDescent="0.25">
      <c r="A53" s="5">
        <f>SUM(M53&gt;9)</f>
        <v>0</v>
      </c>
      <c r="B53" s="5">
        <f>SUM(M53&gt;0)</f>
        <v>1</v>
      </c>
      <c r="E53" s="3" t="s">
        <v>59</v>
      </c>
      <c r="F53" s="6">
        <v>1</v>
      </c>
      <c r="G53" s="6">
        <v>0</v>
      </c>
      <c r="H53" s="6">
        <v>0</v>
      </c>
      <c r="I53" s="6">
        <v>0</v>
      </c>
      <c r="J53" s="6">
        <v>0</v>
      </c>
      <c r="K53" s="6">
        <v>0</v>
      </c>
      <c r="L53" s="6">
        <v>3</v>
      </c>
      <c r="M53" s="7">
        <f t="shared" si="2"/>
        <v>4</v>
      </c>
      <c r="N53" s="7"/>
    </row>
    <row r="55" spans="1:14" x14ac:dyDescent="0.25">
      <c r="A55" s="5">
        <f>SUM(A2:A53)</f>
        <v>17</v>
      </c>
      <c r="B55" s="5">
        <f>SUM(B2:B53)</f>
        <v>40</v>
      </c>
      <c r="C55" s="5">
        <f>SUM(C2:C53)</f>
        <v>7</v>
      </c>
      <c r="D55" s="5">
        <f>SUM(D2:D53)</f>
        <v>11</v>
      </c>
      <c r="F55" s="2">
        <f>COUNT(F2:F53)</f>
        <v>52</v>
      </c>
      <c r="M55" s="5">
        <f>SUM(M2:M53)</f>
        <v>419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A45" workbookViewId="0">
      <selection activeCell="A49" sqref="A49:XFD49"/>
    </sheetView>
  </sheetViews>
  <sheetFormatPr defaultRowHeight="15" x14ac:dyDescent="0.25"/>
  <cols>
    <col min="5" max="5" width="17.7109375" style="2" bestFit="1" customWidth="1"/>
    <col min="6" max="6" width="8.140625" style="4" bestFit="1" customWidth="1"/>
    <col min="7" max="7" width="8" style="4" bestFit="1" customWidth="1"/>
    <col min="8" max="8" width="4.140625" style="4" bestFit="1" customWidth="1"/>
    <col min="9" max="9" width="9.140625" style="4" bestFit="1" customWidth="1"/>
    <col min="10" max="10" width="7.7109375" style="4" bestFit="1" customWidth="1"/>
    <col min="11" max="11" width="4.28515625" style="4" bestFit="1" customWidth="1"/>
    <col min="12" max="12" width="7.5703125" style="7" bestFit="1" customWidth="1"/>
    <col min="13" max="13" width="5.42578125" style="4" bestFit="1" customWidth="1"/>
    <col min="14" max="17" width="35.7109375" style="4" customWidth="1"/>
  </cols>
  <sheetData>
    <row r="1" spans="1:15" s="2" customFormat="1" x14ac:dyDescent="0.25">
      <c r="C1" s="2" t="s">
        <v>103</v>
      </c>
      <c r="D1" s="2" t="s">
        <v>104</v>
      </c>
      <c r="E1" s="1"/>
      <c r="F1" s="1" t="s">
        <v>0</v>
      </c>
      <c r="G1" s="1" t="s">
        <v>1</v>
      </c>
      <c r="H1" s="1" t="s">
        <v>2</v>
      </c>
      <c r="I1" s="1" t="s">
        <v>3</v>
      </c>
      <c r="J1" s="1" t="s">
        <v>4</v>
      </c>
      <c r="K1" s="1" t="s">
        <v>5</v>
      </c>
      <c r="L1" s="1" t="s">
        <v>90</v>
      </c>
      <c r="M1" s="1" t="s">
        <v>6</v>
      </c>
      <c r="N1" s="1" t="s">
        <v>7</v>
      </c>
    </row>
    <row r="2" spans="1:15" x14ac:dyDescent="0.25">
      <c r="A2">
        <f t="shared" ref="A2:A46" si="0">SUM(M2&gt;9)</f>
        <v>0</v>
      </c>
      <c r="B2">
        <f t="shared" ref="B2:B46" si="1">SUM(M2&gt;0)</f>
        <v>0</v>
      </c>
      <c r="E2" s="1" t="s">
        <v>105</v>
      </c>
      <c r="F2" s="7">
        <v>0</v>
      </c>
      <c r="G2" s="7">
        <v>0</v>
      </c>
      <c r="H2" s="7">
        <v>0</v>
      </c>
      <c r="I2" s="7">
        <v>0</v>
      </c>
      <c r="J2" s="7">
        <v>0</v>
      </c>
      <c r="K2" s="7">
        <v>0</v>
      </c>
      <c r="L2" s="6">
        <v>0</v>
      </c>
      <c r="M2" s="7">
        <f>SUM(F2:L2)</f>
        <v>0</v>
      </c>
      <c r="N2" s="7"/>
    </row>
    <row r="3" spans="1:15" x14ac:dyDescent="0.25">
      <c r="A3">
        <f t="shared" si="0"/>
        <v>0</v>
      </c>
      <c r="B3">
        <f t="shared" si="1"/>
        <v>0</v>
      </c>
      <c r="E3" s="1" t="s">
        <v>106</v>
      </c>
      <c r="F3" s="7">
        <v>0</v>
      </c>
      <c r="G3" s="7">
        <v>0</v>
      </c>
      <c r="H3" s="7">
        <v>0</v>
      </c>
      <c r="I3" s="7">
        <v>0</v>
      </c>
      <c r="J3" s="7">
        <v>0</v>
      </c>
      <c r="K3" s="7">
        <v>0</v>
      </c>
      <c r="L3" s="6">
        <v>0</v>
      </c>
      <c r="M3" s="7">
        <f t="shared" ref="M3:M47" si="2">SUM(F3:L3)</f>
        <v>0</v>
      </c>
      <c r="N3" s="7"/>
    </row>
    <row r="4" spans="1:15" ht="60" x14ac:dyDescent="0.25">
      <c r="A4">
        <f t="shared" si="0"/>
        <v>0</v>
      </c>
      <c r="B4">
        <f t="shared" si="1"/>
        <v>1</v>
      </c>
      <c r="D4">
        <v>1</v>
      </c>
      <c r="E4" s="1" t="s">
        <v>107</v>
      </c>
      <c r="F4" s="7">
        <v>2</v>
      </c>
      <c r="G4" s="7">
        <v>0</v>
      </c>
      <c r="H4" s="7">
        <v>0</v>
      </c>
      <c r="I4" s="7">
        <v>0</v>
      </c>
      <c r="J4" s="7">
        <v>0</v>
      </c>
      <c r="K4" s="7">
        <v>0</v>
      </c>
      <c r="L4" s="6">
        <v>1</v>
      </c>
      <c r="M4" s="7">
        <f t="shared" si="2"/>
        <v>3</v>
      </c>
      <c r="N4" s="7" t="s">
        <v>170</v>
      </c>
    </row>
    <row r="5" spans="1:15" ht="45" x14ac:dyDescent="0.25">
      <c r="A5">
        <f t="shared" si="0"/>
        <v>0</v>
      </c>
      <c r="B5">
        <f t="shared" si="1"/>
        <v>1</v>
      </c>
      <c r="C5">
        <v>1</v>
      </c>
      <c r="E5" s="1" t="s">
        <v>108</v>
      </c>
      <c r="F5" s="7">
        <v>1</v>
      </c>
      <c r="G5" s="7">
        <v>0</v>
      </c>
      <c r="H5" s="7">
        <v>0</v>
      </c>
      <c r="I5" s="7">
        <v>1</v>
      </c>
      <c r="J5" s="7">
        <v>0</v>
      </c>
      <c r="K5" s="7">
        <v>0</v>
      </c>
      <c r="L5" s="6">
        <v>2</v>
      </c>
      <c r="M5" s="7">
        <f t="shared" si="2"/>
        <v>4</v>
      </c>
      <c r="N5" s="7" t="s">
        <v>109</v>
      </c>
    </row>
    <row r="6" spans="1:15" x14ac:dyDescent="0.25">
      <c r="A6">
        <f t="shared" si="0"/>
        <v>0</v>
      </c>
      <c r="B6">
        <f t="shared" si="1"/>
        <v>0</v>
      </c>
      <c r="E6" s="1" t="s">
        <v>110</v>
      </c>
      <c r="F6" s="7">
        <v>0</v>
      </c>
      <c r="G6" s="7">
        <v>0</v>
      </c>
      <c r="H6" s="7">
        <v>0</v>
      </c>
      <c r="I6" s="7">
        <v>0</v>
      </c>
      <c r="J6" s="7">
        <v>0</v>
      </c>
      <c r="K6" s="7">
        <v>0</v>
      </c>
      <c r="L6" s="6">
        <v>0</v>
      </c>
      <c r="M6" s="7">
        <f t="shared" si="2"/>
        <v>0</v>
      </c>
      <c r="N6" s="7"/>
    </row>
    <row r="7" spans="1:15" ht="390" x14ac:dyDescent="0.25">
      <c r="A7">
        <f t="shared" si="0"/>
        <v>1</v>
      </c>
      <c r="B7">
        <f t="shared" si="1"/>
        <v>1</v>
      </c>
      <c r="D7">
        <v>1</v>
      </c>
      <c r="E7" s="1" t="s">
        <v>111</v>
      </c>
      <c r="F7" s="7">
        <v>23</v>
      </c>
      <c r="G7" s="7">
        <v>1</v>
      </c>
      <c r="H7" s="7">
        <v>0</v>
      </c>
      <c r="I7" s="7">
        <v>2</v>
      </c>
      <c r="J7" s="7">
        <v>14</v>
      </c>
      <c r="K7" s="7">
        <v>0</v>
      </c>
      <c r="L7" s="6">
        <v>9</v>
      </c>
      <c r="M7" s="7">
        <f t="shared" si="2"/>
        <v>49</v>
      </c>
      <c r="N7" s="7" t="s">
        <v>112</v>
      </c>
    </row>
    <row r="8" spans="1:15" x14ac:dyDescent="0.25">
      <c r="A8">
        <f t="shared" si="0"/>
        <v>0</v>
      </c>
      <c r="B8">
        <f t="shared" si="1"/>
        <v>1</v>
      </c>
      <c r="E8" s="1" t="s">
        <v>113</v>
      </c>
      <c r="F8" s="7">
        <v>2</v>
      </c>
      <c r="G8" s="7">
        <v>1</v>
      </c>
      <c r="H8" s="7">
        <v>0</v>
      </c>
      <c r="I8" s="7">
        <v>2</v>
      </c>
      <c r="J8" s="7">
        <v>0</v>
      </c>
      <c r="K8" s="7">
        <v>1</v>
      </c>
      <c r="L8" s="6">
        <v>1</v>
      </c>
      <c r="M8" s="7">
        <f t="shared" si="2"/>
        <v>7</v>
      </c>
      <c r="N8" s="7"/>
    </row>
    <row r="9" spans="1:15" x14ac:dyDescent="0.25">
      <c r="A9">
        <f t="shared" si="0"/>
        <v>0</v>
      </c>
      <c r="B9">
        <f t="shared" si="1"/>
        <v>1</v>
      </c>
      <c r="E9" s="1" t="s">
        <v>114</v>
      </c>
      <c r="F9" s="7">
        <v>2</v>
      </c>
      <c r="G9" s="7">
        <v>0</v>
      </c>
      <c r="H9" s="7">
        <v>0</v>
      </c>
      <c r="I9" s="7">
        <v>0</v>
      </c>
      <c r="J9" s="7">
        <v>0</v>
      </c>
      <c r="K9" s="7">
        <v>0</v>
      </c>
      <c r="L9" s="6">
        <v>0</v>
      </c>
      <c r="M9" s="7">
        <f t="shared" si="2"/>
        <v>2</v>
      </c>
      <c r="N9" s="7"/>
    </row>
    <row r="10" spans="1:15" x14ac:dyDescent="0.25">
      <c r="A10">
        <f t="shared" si="0"/>
        <v>0</v>
      </c>
      <c r="B10">
        <f t="shared" si="1"/>
        <v>0</v>
      </c>
      <c r="E10" s="1" t="s">
        <v>12</v>
      </c>
      <c r="F10" s="7">
        <v>0</v>
      </c>
      <c r="G10" s="7">
        <v>0</v>
      </c>
      <c r="H10" s="7">
        <v>0</v>
      </c>
      <c r="I10" s="7">
        <v>0</v>
      </c>
      <c r="J10" s="7">
        <v>0</v>
      </c>
      <c r="K10" s="7">
        <v>0</v>
      </c>
      <c r="L10" s="6">
        <v>0</v>
      </c>
      <c r="M10" s="7">
        <f t="shared" si="2"/>
        <v>0</v>
      </c>
      <c r="N10" s="7"/>
    </row>
    <row r="11" spans="1:15" ht="90" x14ac:dyDescent="0.25">
      <c r="A11">
        <f t="shared" si="0"/>
        <v>0</v>
      </c>
      <c r="B11">
        <f t="shared" si="1"/>
        <v>1</v>
      </c>
      <c r="D11">
        <v>1</v>
      </c>
      <c r="E11" s="1" t="s">
        <v>115</v>
      </c>
      <c r="F11" s="7">
        <v>0</v>
      </c>
      <c r="G11" s="7">
        <v>0</v>
      </c>
      <c r="H11" s="7">
        <v>0</v>
      </c>
      <c r="I11" s="7">
        <v>0</v>
      </c>
      <c r="J11" s="7">
        <v>0</v>
      </c>
      <c r="K11" s="7">
        <v>3</v>
      </c>
      <c r="L11" s="6">
        <v>6</v>
      </c>
      <c r="M11" s="7">
        <f t="shared" si="2"/>
        <v>9</v>
      </c>
      <c r="N11" s="7" t="s">
        <v>116</v>
      </c>
    </row>
    <row r="12" spans="1:15" ht="90" x14ac:dyDescent="0.25">
      <c r="A12">
        <f t="shared" si="0"/>
        <v>1</v>
      </c>
      <c r="B12">
        <f t="shared" si="1"/>
        <v>1</v>
      </c>
      <c r="C12">
        <v>1</v>
      </c>
      <c r="E12" s="1" t="s">
        <v>117</v>
      </c>
      <c r="F12" s="7">
        <v>10</v>
      </c>
      <c r="G12" s="7">
        <v>1</v>
      </c>
      <c r="H12" s="7">
        <v>3</v>
      </c>
      <c r="I12" s="7">
        <v>2</v>
      </c>
      <c r="J12" s="7">
        <v>10</v>
      </c>
      <c r="K12" s="7">
        <v>0</v>
      </c>
      <c r="L12" s="6">
        <v>7</v>
      </c>
      <c r="M12" s="7">
        <f t="shared" si="2"/>
        <v>33</v>
      </c>
      <c r="N12" s="7" t="s">
        <v>118</v>
      </c>
      <c r="O12" s="4" t="s">
        <v>119</v>
      </c>
    </row>
    <row r="13" spans="1:15" ht="120" x14ac:dyDescent="0.25">
      <c r="A13">
        <f t="shared" si="0"/>
        <v>0</v>
      </c>
      <c r="B13">
        <f t="shared" si="1"/>
        <v>1</v>
      </c>
      <c r="C13">
        <v>1</v>
      </c>
      <c r="E13" s="1" t="s">
        <v>120</v>
      </c>
      <c r="F13" s="7">
        <v>1</v>
      </c>
      <c r="G13" s="7">
        <v>0</v>
      </c>
      <c r="H13" s="7">
        <v>0</v>
      </c>
      <c r="I13" s="7">
        <v>0</v>
      </c>
      <c r="J13" s="7">
        <v>0</v>
      </c>
      <c r="K13" s="7">
        <v>0</v>
      </c>
      <c r="L13" s="6">
        <v>1</v>
      </c>
      <c r="M13" s="7">
        <f t="shared" si="2"/>
        <v>2</v>
      </c>
      <c r="N13" s="7" t="s">
        <v>121</v>
      </c>
    </row>
    <row r="14" spans="1:15" x14ac:dyDescent="0.25">
      <c r="A14">
        <f t="shared" si="0"/>
        <v>0</v>
      </c>
      <c r="B14">
        <f t="shared" si="1"/>
        <v>0</v>
      </c>
      <c r="E14" s="1" t="s">
        <v>14</v>
      </c>
      <c r="F14" s="7">
        <v>0</v>
      </c>
      <c r="G14" s="7">
        <v>0</v>
      </c>
      <c r="H14" s="7">
        <v>0</v>
      </c>
      <c r="I14" s="7">
        <v>0</v>
      </c>
      <c r="J14" s="7">
        <v>0</v>
      </c>
      <c r="K14" s="7">
        <v>0</v>
      </c>
      <c r="L14" s="6">
        <v>0</v>
      </c>
      <c r="M14" s="7">
        <f t="shared" si="2"/>
        <v>0</v>
      </c>
      <c r="N14" s="7"/>
    </row>
    <row r="15" spans="1:15" ht="135" x14ac:dyDescent="0.25">
      <c r="A15">
        <f t="shared" si="0"/>
        <v>1</v>
      </c>
      <c r="B15">
        <f t="shared" si="1"/>
        <v>1</v>
      </c>
      <c r="C15">
        <v>1</v>
      </c>
      <c r="E15" s="1" t="s">
        <v>122</v>
      </c>
      <c r="F15" s="7">
        <v>7</v>
      </c>
      <c r="G15" s="7">
        <v>1</v>
      </c>
      <c r="H15" s="7">
        <v>0</v>
      </c>
      <c r="I15" s="7">
        <v>9</v>
      </c>
      <c r="J15" s="7">
        <v>1</v>
      </c>
      <c r="K15" s="7">
        <v>0</v>
      </c>
      <c r="L15" s="6">
        <v>2</v>
      </c>
      <c r="M15" s="7">
        <f t="shared" si="2"/>
        <v>20</v>
      </c>
      <c r="N15" s="7" t="s">
        <v>123</v>
      </c>
    </row>
    <row r="16" spans="1:15" x14ac:dyDescent="0.25">
      <c r="A16">
        <f t="shared" si="0"/>
        <v>0</v>
      </c>
      <c r="B16">
        <f t="shared" si="1"/>
        <v>1</v>
      </c>
      <c r="E16" s="1" t="s">
        <v>124</v>
      </c>
      <c r="F16" s="7">
        <v>1</v>
      </c>
      <c r="G16" s="7">
        <v>0</v>
      </c>
      <c r="H16" s="7">
        <v>0</v>
      </c>
      <c r="I16" s="7">
        <v>0</v>
      </c>
      <c r="J16" s="7">
        <v>0</v>
      </c>
      <c r="K16" s="7">
        <v>0</v>
      </c>
      <c r="L16" s="6">
        <v>0</v>
      </c>
      <c r="M16" s="7">
        <f t="shared" si="2"/>
        <v>1</v>
      </c>
      <c r="N16" s="7"/>
    </row>
    <row r="17" spans="1:17" ht="105" x14ac:dyDescent="0.25">
      <c r="A17">
        <f t="shared" si="0"/>
        <v>1</v>
      </c>
      <c r="B17">
        <f t="shared" si="1"/>
        <v>1</v>
      </c>
      <c r="D17">
        <v>1</v>
      </c>
      <c r="E17" s="1" t="s">
        <v>125</v>
      </c>
      <c r="F17" s="7">
        <v>7</v>
      </c>
      <c r="G17" s="7">
        <v>0</v>
      </c>
      <c r="H17" s="7">
        <v>0</v>
      </c>
      <c r="I17" s="7">
        <v>1</v>
      </c>
      <c r="J17" s="7">
        <v>10</v>
      </c>
      <c r="K17" s="7">
        <v>1</v>
      </c>
      <c r="L17" s="6">
        <v>5</v>
      </c>
      <c r="M17" s="7">
        <f t="shared" si="2"/>
        <v>24</v>
      </c>
      <c r="N17" s="7" t="s">
        <v>126</v>
      </c>
      <c r="O17" s="4" t="s">
        <v>127</v>
      </c>
      <c r="P17" s="4" t="s">
        <v>128</v>
      </c>
      <c r="Q17" s="4" t="s">
        <v>129</v>
      </c>
    </row>
    <row r="18" spans="1:17" x14ac:dyDescent="0.25">
      <c r="A18">
        <f t="shared" si="0"/>
        <v>1</v>
      </c>
      <c r="B18">
        <f t="shared" si="1"/>
        <v>1</v>
      </c>
      <c r="E18" s="1" t="s">
        <v>130</v>
      </c>
      <c r="F18" s="7">
        <v>4</v>
      </c>
      <c r="G18" s="7">
        <v>1</v>
      </c>
      <c r="H18" s="7">
        <v>0</v>
      </c>
      <c r="I18" s="7">
        <v>2</v>
      </c>
      <c r="J18" s="7">
        <v>1</v>
      </c>
      <c r="K18" s="7">
        <v>0</v>
      </c>
      <c r="L18" s="6">
        <v>5</v>
      </c>
      <c r="M18" s="7">
        <f t="shared" si="2"/>
        <v>13</v>
      </c>
      <c r="N18" s="7"/>
    </row>
    <row r="19" spans="1:17" ht="210" x14ac:dyDescent="0.25">
      <c r="A19">
        <f t="shared" si="0"/>
        <v>1</v>
      </c>
      <c r="B19">
        <f t="shared" si="1"/>
        <v>1</v>
      </c>
      <c r="C19">
        <v>1</v>
      </c>
      <c r="E19" s="1" t="s">
        <v>131</v>
      </c>
      <c r="F19" s="7">
        <v>7</v>
      </c>
      <c r="G19" s="7">
        <v>0</v>
      </c>
      <c r="H19" s="7">
        <v>0</v>
      </c>
      <c r="I19" s="7">
        <v>2</v>
      </c>
      <c r="J19" s="7">
        <v>2</v>
      </c>
      <c r="K19" s="7">
        <v>1</v>
      </c>
      <c r="L19" s="6">
        <v>0</v>
      </c>
      <c r="M19" s="7">
        <f>SUM(F19:L19)</f>
        <v>12</v>
      </c>
      <c r="N19" s="7" t="s">
        <v>132</v>
      </c>
      <c r="O19" s="4" t="s">
        <v>133</v>
      </c>
      <c r="P19" s="4" t="s">
        <v>134</v>
      </c>
      <c r="Q19" s="4" t="s">
        <v>135</v>
      </c>
    </row>
    <row r="20" spans="1:17" ht="105" x14ac:dyDescent="0.25">
      <c r="A20">
        <f t="shared" si="0"/>
        <v>1</v>
      </c>
      <c r="B20">
        <f t="shared" si="1"/>
        <v>1</v>
      </c>
      <c r="D20">
        <v>1</v>
      </c>
      <c r="E20" s="1" t="s">
        <v>136</v>
      </c>
      <c r="F20" s="7">
        <v>6</v>
      </c>
      <c r="G20" s="7">
        <v>0</v>
      </c>
      <c r="H20" s="7">
        <v>0</v>
      </c>
      <c r="I20" s="7">
        <v>0</v>
      </c>
      <c r="J20" s="7">
        <v>1</v>
      </c>
      <c r="K20" s="7">
        <v>0</v>
      </c>
      <c r="L20" s="6">
        <v>13</v>
      </c>
      <c r="M20" s="7">
        <f t="shared" si="2"/>
        <v>20</v>
      </c>
      <c r="N20" s="7" t="s">
        <v>137</v>
      </c>
      <c r="O20" s="4" t="s">
        <v>138</v>
      </c>
    </row>
    <row r="21" spans="1:17" x14ac:dyDescent="0.25">
      <c r="A21">
        <f t="shared" si="0"/>
        <v>0</v>
      </c>
      <c r="B21">
        <f t="shared" si="1"/>
        <v>0</v>
      </c>
      <c r="E21" s="1" t="s">
        <v>139</v>
      </c>
      <c r="F21" s="7">
        <v>0</v>
      </c>
      <c r="G21" s="7">
        <v>0</v>
      </c>
      <c r="H21" s="7">
        <v>0</v>
      </c>
      <c r="I21" s="7">
        <v>0</v>
      </c>
      <c r="J21" s="7">
        <v>0</v>
      </c>
      <c r="K21" s="7">
        <v>0</v>
      </c>
      <c r="L21" s="6">
        <v>0</v>
      </c>
      <c r="M21" s="7">
        <f t="shared" si="2"/>
        <v>0</v>
      </c>
      <c r="N21" s="7"/>
    </row>
    <row r="22" spans="1:17" x14ac:dyDescent="0.25">
      <c r="A22">
        <f t="shared" si="0"/>
        <v>0</v>
      </c>
      <c r="B22">
        <f t="shared" si="1"/>
        <v>1</v>
      </c>
      <c r="E22" s="1" t="s">
        <v>140</v>
      </c>
      <c r="F22" s="7">
        <v>2</v>
      </c>
      <c r="G22" s="7">
        <v>0</v>
      </c>
      <c r="H22" s="7">
        <v>0</v>
      </c>
      <c r="I22" s="7">
        <v>0</v>
      </c>
      <c r="J22" s="7">
        <v>0</v>
      </c>
      <c r="K22" s="7">
        <v>0</v>
      </c>
      <c r="L22" s="6">
        <v>0</v>
      </c>
      <c r="M22" s="7">
        <f t="shared" si="2"/>
        <v>2</v>
      </c>
      <c r="N22" s="7"/>
    </row>
    <row r="23" spans="1:17" x14ac:dyDescent="0.25">
      <c r="A23">
        <f t="shared" si="0"/>
        <v>0</v>
      </c>
      <c r="B23">
        <f t="shared" si="1"/>
        <v>1</v>
      </c>
      <c r="E23" s="1" t="s">
        <v>141</v>
      </c>
      <c r="F23" s="7">
        <v>1</v>
      </c>
      <c r="G23" s="7">
        <v>0</v>
      </c>
      <c r="H23" s="7">
        <v>0</v>
      </c>
      <c r="I23" s="7">
        <v>0</v>
      </c>
      <c r="J23" s="7">
        <v>1</v>
      </c>
      <c r="K23" s="7">
        <v>1</v>
      </c>
      <c r="L23" s="6">
        <v>0</v>
      </c>
      <c r="M23" s="7">
        <f t="shared" si="2"/>
        <v>3</v>
      </c>
      <c r="N23" s="7"/>
    </row>
    <row r="24" spans="1:17" ht="180" x14ac:dyDescent="0.25">
      <c r="A24">
        <f t="shared" si="0"/>
        <v>1</v>
      </c>
      <c r="B24">
        <f t="shared" si="1"/>
        <v>1</v>
      </c>
      <c r="C24">
        <v>1</v>
      </c>
      <c r="E24" s="1" t="s">
        <v>142</v>
      </c>
      <c r="F24" s="7">
        <v>6</v>
      </c>
      <c r="G24" s="7">
        <v>1</v>
      </c>
      <c r="H24" s="7">
        <v>0</v>
      </c>
      <c r="I24" s="7">
        <v>2</v>
      </c>
      <c r="J24" s="7">
        <v>4</v>
      </c>
      <c r="K24" s="7">
        <v>0</v>
      </c>
      <c r="L24" s="6">
        <v>5</v>
      </c>
      <c r="M24" s="7">
        <f t="shared" si="2"/>
        <v>18</v>
      </c>
      <c r="N24" s="7" t="s">
        <v>143</v>
      </c>
      <c r="O24" s="4" t="s">
        <v>144</v>
      </c>
      <c r="P24" s="4" t="s">
        <v>145</v>
      </c>
    </row>
    <row r="25" spans="1:17" x14ac:dyDescent="0.25">
      <c r="A25">
        <f t="shared" si="0"/>
        <v>0</v>
      </c>
      <c r="B25">
        <f t="shared" si="1"/>
        <v>1</v>
      </c>
      <c r="E25" s="1" t="s">
        <v>146</v>
      </c>
      <c r="F25" s="7">
        <v>1</v>
      </c>
      <c r="G25" s="7">
        <v>0</v>
      </c>
      <c r="H25" s="7">
        <v>0</v>
      </c>
      <c r="I25" s="7">
        <v>0</v>
      </c>
      <c r="J25" s="7">
        <v>0</v>
      </c>
      <c r="K25" s="7">
        <v>0</v>
      </c>
      <c r="L25" s="6">
        <v>0</v>
      </c>
      <c r="M25" s="7">
        <f t="shared" si="2"/>
        <v>1</v>
      </c>
      <c r="N25" s="7"/>
    </row>
    <row r="26" spans="1:17" x14ac:dyDescent="0.25">
      <c r="A26">
        <f t="shared" si="0"/>
        <v>0</v>
      </c>
      <c r="B26">
        <f t="shared" si="1"/>
        <v>0</v>
      </c>
      <c r="E26" s="1" t="s">
        <v>27</v>
      </c>
      <c r="F26" s="7">
        <v>0</v>
      </c>
      <c r="G26" s="7">
        <v>0</v>
      </c>
      <c r="H26" s="7">
        <v>0</v>
      </c>
      <c r="I26" s="7">
        <v>0</v>
      </c>
      <c r="J26" s="7">
        <v>0</v>
      </c>
      <c r="K26" s="7">
        <v>0</v>
      </c>
      <c r="L26" s="6">
        <v>0</v>
      </c>
      <c r="M26" s="7">
        <f t="shared" si="2"/>
        <v>0</v>
      </c>
      <c r="N26" s="7"/>
    </row>
    <row r="27" spans="1:17" ht="120" x14ac:dyDescent="0.25">
      <c r="A27">
        <f t="shared" si="0"/>
        <v>1</v>
      </c>
      <c r="B27">
        <f t="shared" si="1"/>
        <v>1</v>
      </c>
      <c r="C27">
        <v>1</v>
      </c>
      <c r="E27" s="1" t="s">
        <v>147</v>
      </c>
      <c r="F27" s="7">
        <v>8</v>
      </c>
      <c r="G27" s="7">
        <v>1</v>
      </c>
      <c r="H27" s="7">
        <v>0</v>
      </c>
      <c r="I27" s="7">
        <v>2</v>
      </c>
      <c r="J27" s="7">
        <v>3</v>
      </c>
      <c r="K27" s="7">
        <v>0</v>
      </c>
      <c r="L27" s="6">
        <v>7</v>
      </c>
      <c r="M27" s="7">
        <f t="shared" si="2"/>
        <v>21</v>
      </c>
      <c r="N27" s="7" t="s">
        <v>148</v>
      </c>
      <c r="O27" s="4" t="s">
        <v>149</v>
      </c>
    </row>
    <row r="28" spans="1:17" x14ac:dyDescent="0.25">
      <c r="A28">
        <f t="shared" si="0"/>
        <v>0</v>
      </c>
      <c r="B28">
        <f t="shared" si="1"/>
        <v>1</v>
      </c>
      <c r="E28" s="1" t="s">
        <v>34</v>
      </c>
      <c r="F28" s="7">
        <v>0</v>
      </c>
      <c r="G28" s="7">
        <v>0</v>
      </c>
      <c r="H28" s="7">
        <v>0</v>
      </c>
      <c r="I28" s="7">
        <v>0</v>
      </c>
      <c r="J28" s="7">
        <v>0</v>
      </c>
      <c r="K28" s="7">
        <v>0</v>
      </c>
      <c r="L28" s="6">
        <v>4</v>
      </c>
      <c r="M28" s="7">
        <f t="shared" si="2"/>
        <v>4</v>
      </c>
      <c r="N28" s="7"/>
    </row>
    <row r="29" spans="1:17" x14ac:dyDescent="0.25">
      <c r="A29">
        <f t="shared" si="0"/>
        <v>0</v>
      </c>
      <c r="B29">
        <f t="shared" si="1"/>
        <v>0</v>
      </c>
      <c r="E29" s="1" t="s">
        <v>150</v>
      </c>
      <c r="F29" s="7">
        <v>0</v>
      </c>
      <c r="G29" s="7">
        <v>0</v>
      </c>
      <c r="H29" s="7">
        <v>0</v>
      </c>
      <c r="I29" s="7">
        <v>0</v>
      </c>
      <c r="J29" s="7">
        <v>0</v>
      </c>
      <c r="K29" s="7">
        <v>0</v>
      </c>
      <c r="L29" s="6">
        <v>0</v>
      </c>
      <c r="M29" s="7">
        <f t="shared" si="2"/>
        <v>0</v>
      </c>
      <c r="N29" s="7"/>
    </row>
    <row r="30" spans="1:17" x14ac:dyDescent="0.25">
      <c r="A30">
        <f t="shared" si="0"/>
        <v>0</v>
      </c>
      <c r="B30">
        <f t="shared" si="1"/>
        <v>1</v>
      </c>
      <c r="E30" s="1" t="s">
        <v>38</v>
      </c>
      <c r="F30" s="7">
        <v>0</v>
      </c>
      <c r="G30" s="7">
        <v>0</v>
      </c>
      <c r="H30" s="7">
        <v>0</v>
      </c>
      <c r="I30" s="7">
        <v>0</v>
      </c>
      <c r="J30" s="7">
        <v>0</v>
      </c>
      <c r="K30" s="7">
        <v>0</v>
      </c>
      <c r="L30" s="6">
        <v>1</v>
      </c>
      <c r="M30" s="7">
        <f t="shared" si="2"/>
        <v>1</v>
      </c>
      <c r="N30" s="7"/>
    </row>
    <row r="31" spans="1:17" x14ac:dyDescent="0.25">
      <c r="A31">
        <f t="shared" si="0"/>
        <v>0</v>
      </c>
      <c r="B31">
        <f t="shared" si="1"/>
        <v>1</v>
      </c>
      <c r="E31" s="1" t="s">
        <v>40</v>
      </c>
      <c r="F31" s="7">
        <v>1</v>
      </c>
      <c r="G31" s="7">
        <v>0</v>
      </c>
      <c r="H31" s="7">
        <v>0</v>
      </c>
      <c r="I31" s="7">
        <v>0</v>
      </c>
      <c r="J31" s="7">
        <v>1</v>
      </c>
      <c r="K31" s="7">
        <v>0</v>
      </c>
      <c r="L31" s="6">
        <v>0</v>
      </c>
      <c r="M31" s="7">
        <f t="shared" si="2"/>
        <v>2</v>
      </c>
      <c r="N31" s="7"/>
    </row>
    <row r="32" spans="1:17" x14ac:dyDescent="0.25">
      <c r="A32">
        <f t="shared" si="0"/>
        <v>0</v>
      </c>
      <c r="B32">
        <f t="shared" si="1"/>
        <v>0</v>
      </c>
      <c r="E32" s="1" t="s">
        <v>151</v>
      </c>
      <c r="F32" s="7">
        <v>0</v>
      </c>
      <c r="G32" s="7">
        <v>0</v>
      </c>
      <c r="H32" s="7">
        <v>0</v>
      </c>
      <c r="I32" s="7">
        <v>0</v>
      </c>
      <c r="J32" s="7">
        <v>0</v>
      </c>
      <c r="K32" s="7">
        <v>0</v>
      </c>
      <c r="L32" s="6">
        <v>0</v>
      </c>
      <c r="M32" s="7">
        <f t="shared" si="2"/>
        <v>0</v>
      </c>
      <c r="N32" s="7"/>
    </row>
    <row r="33" spans="1:15" x14ac:dyDescent="0.25">
      <c r="A33">
        <f t="shared" si="0"/>
        <v>0</v>
      </c>
      <c r="B33">
        <f t="shared" si="1"/>
        <v>1</v>
      </c>
      <c r="E33" s="1" t="s">
        <v>152</v>
      </c>
      <c r="F33" s="7">
        <v>1</v>
      </c>
      <c r="G33" s="7">
        <v>0</v>
      </c>
      <c r="H33" s="7">
        <v>0</v>
      </c>
      <c r="I33" s="7">
        <v>0</v>
      </c>
      <c r="J33" s="7">
        <v>0</v>
      </c>
      <c r="K33" s="7">
        <v>0</v>
      </c>
      <c r="L33" s="6">
        <v>0</v>
      </c>
      <c r="M33" s="7">
        <f t="shared" si="2"/>
        <v>1</v>
      </c>
      <c r="N33" s="7"/>
    </row>
    <row r="34" spans="1:15" x14ac:dyDescent="0.25">
      <c r="A34">
        <f t="shared" si="0"/>
        <v>1</v>
      </c>
      <c r="B34">
        <f t="shared" si="1"/>
        <v>1</v>
      </c>
      <c r="E34" s="1" t="s">
        <v>153</v>
      </c>
      <c r="F34" s="7">
        <v>7</v>
      </c>
      <c r="G34" s="7">
        <v>1</v>
      </c>
      <c r="H34" s="7">
        <v>0</v>
      </c>
      <c r="I34" s="7">
        <v>4</v>
      </c>
      <c r="J34" s="7">
        <v>6</v>
      </c>
      <c r="K34" s="7">
        <v>0</v>
      </c>
      <c r="L34" s="6">
        <v>3</v>
      </c>
      <c r="M34" s="7">
        <f t="shared" si="2"/>
        <v>21</v>
      </c>
      <c r="N34" s="7"/>
    </row>
    <row r="35" spans="1:15" x14ac:dyDescent="0.25">
      <c r="A35">
        <f t="shared" si="0"/>
        <v>0</v>
      </c>
      <c r="B35">
        <f t="shared" si="1"/>
        <v>1</v>
      </c>
      <c r="E35" s="1" t="s">
        <v>48</v>
      </c>
      <c r="F35" s="7">
        <v>2</v>
      </c>
      <c r="G35" s="7">
        <v>1</v>
      </c>
      <c r="H35" s="7">
        <v>0</v>
      </c>
      <c r="I35" s="7">
        <v>0</v>
      </c>
      <c r="J35" s="7">
        <v>1</v>
      </c>
      <c r="K35" s="7">
        <v>0</v>
      </c>
      <c r="L35" s="6">
        <v>4</v>
      </c>
      <c r="M35" s="7">
        <f t="shared" si="2"/>
        <v>8</v>
      </c>
      <c r="N35" s="7"/>
    </row>
    <row r="36" spans="1:15" x14ac:dyDescent="0.25">
      <c r="A36">
        <f t="shared" si="0"/>
        <v>0</v>
      </c>
      <c r="B36">
        <f t="shared" si="1"/>
        <v>1</v>
      </c>
      <c r="E36" s="1" t="s">
        <v>154</v>
      </c>
      <c r="F36" s="7">
        <v>1</v>
      </c>
      <c r="G36" s="7">
        <v>0</v>
      </c>
      <c r="H36" s="7">
        <v>0</v>
      </c>
      <c r="I36" s="7">
        <v>0</v>
      </c>
      <c r="J36" s="7">
        <v>2</v>
      </c>
      <c r="K36" s="7">
        <v>0</v>
      </c>
      <c r="L36" s="6">
        <v>0</v>
      </c>
      <c r="M36" s="7">
        <f t="shared" si="2"/>
        <v>3</v>
      </c>
      <c r="N36" s="7"/>
    </row>
    <row r="37" spans="1:15" x14ac:dyDescent="0.25">
      <c r="A37">
        <f t="shared" si="0"/>
        <v>0</v>
      </c>
      <c r="B37">
        <f t="shared" si="1"/>
        <v>0</v>
      </c>
      <c r="E37" s="1" t="s">
        <v>155</v>
      </c>
      <c r="F37" s="7">
        <v>0</v>
      </c>
      <c r="G37" s="7">
        <v>0</v>
      </c>
      <c r="H37" s="7">
        <v>0</v>
      </c>
      <c r="I37" s="7">
        <v>0</v>
      </c>
      <c r="J37" s="7">
        <v>0</v>
      </c>
      <c r="K37" s="7">
        <v>0</v>
      </c>
      <c r="L37" s="6">
        <v>0</v>
      </c>
      <c r="M37" s="7">
        <f t="shared" si="2"/>
        <v>0</v>
      </c>
      <c r="N37" s="7"/>
    </row>
    <row r="38" spans="1:15" ht="165" x14ac:dyDescent="0.25">
      <c r="A38">
        <f t="shared" si="0"/>
        <v>0</v>
      </c>
      <c r="B38">
        <f t="shared" si="1"/>
        <v>1</v>
      </c>
      <c r="D38">
        <v>1</v>
      </c>
      <c r="E38" s="1" t="s">
        <v>156</v>
      </c>
      <c r="F38" s="7">
        <v>2</v>
      </c>
      <c r="G38" s="7">
        <v>0</v>
      </c>
      <c r="H38" s="7">
        <v>0</v>
      </c>
      <c r="I38" s="7">
        <v>0</v>
      </c>
      <c r="J38" s="7">
        <v>1</v>
      </c>
      <c r="K38" s="7">
        <v>0</v>
      </c>
      <c r="L38" s="6">
        <v>5</v>
      </c>
      <c r="M38" s="7">
        <f t="shared" si="2"/>
        <v>8</v>
      </c>
      <c r="N38" s="7" t="s">
        <v>157</v>
      </c>
    </row>
    <row r="39" spans="1:15" ht="150" x14ac:dyDescent="0.25">
      <c r="A39">
        <f t="shared" si="0"/>
        <v>0</v>
      </c>
      <c r="B39">
        <f t="shared" si="1"/>
        <v>1</v>
      </c>
      <c r="C39">
        <v>1</v>
      </c>
      <c r="E39" s="1" t="s">
        <v>158</v>
      </c>
      <c r="F39" s="7">
        <v>1</v>
      </c>
      <c r="G39" s="7">
        <v>0</v>
      </c>
      <c r="H39" s="7">
        <v>0</v>
      </c>
      <c r="I39" s="7">
        <v>0</v>
      </c>
      <c r="J39" s="7">
        <v>1</v>
      </c>
      <c r="K39" s="7">
        <v>0</v>
      </c>
      <c r="L39" s="6">
        <v>0</v>
      </c>
      <c r="M39" s="7">
        <f t="shared" si="2"/>
        <v>2</v>
      </c>
      <c r="N39" s="7" t="s">
        <v>159</v>
      </c>
    </row>
    <row r="40" spans="1:15" x14ac:dyDescent="0.25">
      <c r="A40">
        <f t="shared" si="0"/>
        <v>0</v>
      </c>
      <c r="B40">
        <f t="shared" si="1"/>
        <v>0</v>
      </c>
      <c r="E40" s="1" t="s">
        <v>52</v>
      </c>
      <c r="F40" s="7">
        <v>0</v>
      </c>
      <c r="G40" s="7">
        <v>0</v>
      </c>
      <c r="H40" s="7">
        <v>0</v>
      </c>
      <c r="I40" s="7">
        <v>0</v>
      </c>
      <c r="J40" s="7">
        <v>0</v>
      </c>
      <c r="K40" s="7">
        <v>0</v>
      </c>
      <c r="L40" s="6">
        <v>0</v>
      </c>
      <c r="M40" s="7">
        <f t="shared" si="2"/>
        <v>0</v>
      </c>
      <c r="N40" s="7"/>
    </row>
    <row r="41" spans="1:15" x14ac:dyDescent="0.25">
      <c r="A41">
        <f t="shared" si="0"/>
        <v>0</v>
      </c>
      <c r="B41">
        <f t="shared" si="1"/>
        <v>1</v>
      </c>
      <c r="E41" s="1" t="s">
        <v>160</v>
      </c>
      <c r="F41" s="7">
        <v>2</v>
      </c>
      <c r="G41" s="7">
        <v>0</v>
      </c>
      <c r="H41" s="7">
        <v>0</v>
      </c>
      <c r="I41" s="7">
        <v>0</v>
      </c>
      <c r="J41" s="7">
        <v>0</v>
      </c>
      <c r="K41" s="7">
        <v>0</v>
      </c>
      <c r="L41" s="6">
        <v>0</v>
      </c>
      <c r="M41" s="7">
        <f t="shared" si="2"/>
        <v>2</v>
      </c>
      <c r="N41" s="7"/>
    </row>
    <row r="42" spans="1:15" x14ac:dyDescent="0.25">
      <c r="A42">
        <f t="shared" si="0"/>
        <v>1</v>
      </c>
      <c r="B42">
        <f t="shared" si="1"/>
        <v>1</v>
      </c>
      <c r="E42" s="1" t="s">
        <v>161</v>
      </c>
      <c r="F42" s="7">
        <v>6</v>
      </c>
      <c r="G42" s="7">
        <v>0</v>
      </c>
      <c r="H42" s="7">
        <v>0</v>
      </c>
      <c r="I42" s="7">
        <v>0</v>
      </c>
      <c r="J42" s="7">
        <v>3</v>
      </c>
      <c r="K42" s="7">
        <v>0</v>
      </c>
      <c r="L42" s="6">
        <v>1</v>
      </c>
      <c r="M42" s="7">
        <f t="shared" si="2"/>
        <v>10</v>
      </c>
      <c r="N42" s="7"/>
    </row>
    <row r="43" spans="1:15" x14ac:dyDescent="0.25">
      <c r="A43">
        <f t="shared" si="0"/>
        <v>0</v>
      </c>
      <c r="B43">
        <f t="shared" si="1"/>
        <v>0</v>
      </c>
      <c r="E43" s="1" t="s">
        <v>162</v>
      </c>
      <c r="F43" s="7">
        <v>0</v>
      </c>
      <c r="G43" s="7">
        <v>0</v>
      </c>
      <c r="H43" s="7">
        <v>0</v>
      </c>
      <c r="I43" s="7">
        <v>0</v>
      </c>
      <c r="J43" s="7">
        <v>0</v>
      </c>
      <c r="K43" s="7">
        <v>0</v>
      </c>
      <c r="L43" s="6">
        <v>0</v>
      </c>
      <c r="M43" s="7">
        <f t="shared" si="2"/>
        <v>0</v>
      </c>
      <c r="N43" s="7"/>
    </row>
    <row r="44" spans="1:15" x14ac:dyDescent="0.25">
      <c r="A44">
        <f t="shared" si="0"/>
        <v>0</v>
      </c>
      <c r="B44">
        <f t="shared" si="1"/>
        <v>0</v>
      </c>
      <c r="E44" s="1" t="s">
        <v>54</v>
      </c>
      <c r="F44" s="7">
        <v>0</v>
      </c>
      <c r="G44" s="7">
        <v>0</v>
      </c>
      <c r="H44" s="7">
        <v>0</v>
      </c>
      <c r="I44" s="7">
        <v>0</v>
      </c>
      <c r="J44" s="7">
        <v>0</v>
      </c>
      <c r="K44" s="7">
        <v>0</v>
      </c>
      <c r="L44" s="6">
        <v>0</v>
      </c>
      <c r="M44" s="7">
        <f t="shared" si="2"/>
        <v>0</v>
      </c>
      <c r="N44" s="7"/>
    </row>
    <row r="45" spans="1:15" ht="150" x14ac:dyDescent="0.25">
      <c r="A45">
        <f t="shared" si="0"/>
        <v>1</v>
      </c>
      <c r="B45">
        <f t="shared" si="1"/>
        <v>1</v>
      </c>
      <c r="C45">
        <v>1</v>
      </c>
      <c r="E45" s="1" t="s">
        <v>163</v>
      </c>
      <c r="F45" s="7">
        <v>9</v>
      </c>
      <c r="G45" s="7">
        <v>0</v>
      </c>
      <c r="H45" s="7">
        <v>1</v>
      </c>
      <c r="I45" s="7">
        <v>2</v>
      </c>
      <c r="J45" s="7">
        <v>1</v>
      </c>
      <c r="K45" s="7">
        <v>0</v>
      </c>
      <c r="L45" s="6">
        <v>3</v>
      </c>
      <c r="M45" s="7">
        <f t="shared" si="2"/>
        <v>16</v>
      </c>
      <c r="N45" s="7" t="s">
        <v>164</v>
      </c>
    </row>
    <row r="46" spans="1:15" ht="45" x14ac:dyDescent="0.25">
      <c r="A46">
        <f t="shared" si="0"/>
        <v>1</v>
      </c>
      <c r="B46">
        <f t="shared" si="1"/>
        <v>1</v>
      </c>
      <c r="C46">
        <v>1</v>
      </c>
      <c r="E46" s="1" t="s">
        <v>55</v>
      </c>
      <c r="F46" s="7">
        <v>6</v>
      </c>
      <c r="G46" s="7">
        <v>0</v>
      </c>
      <c r="H46" s="7">
        <v>0</v>
      </c>
      <c r="I46" s="7">
        <v>0</v>
      </c>
      <c r="J46" s="7">
        <v>1</v>
      </c>
      <c r="K46" s="7">
        <v>0</v>
      </c>
      <c r="L46" s="6">
        <v>9</v>
      </c>
      <c r="M46" s="7">
        <f t="shared" si="2"/>
        <v>16</v>
      </c>
      <c r="N46" s="7" t="s">
        <v>165</v>
      </c>
      <c r="O46" s="4" t="s">
        <v>166</v>
      </c>
    </row>
    <row r="47" spans="1:15" ht="180" x14ac:dyDescent="0.25">
      <c r="A47">
        <f>SUM(M47&gt;9)</f>
        <v>1</v>
      </c>
      <c r="B47">
        <f>SUM(M47&gt;0)</f>
        <v>1</v>
      </c>
      <c r="C47">
        <v>1</v>
      </c>
      <c r="E47" s="1" t="s">
        <v>167</v>
      </c>
      <c r="F47" s="7">
        <v>11</v>
      </c>
      <c r="G47" s="7">
        <v>0</v>
      </c>
      <c r="H47" s="7">
        <v>3</v>
      </c>
      <c r="I47" s="7">
        <v>2</v>
      </c>
      <c r="J47" s="7">
        <v>27</v>
      </c>
      <c r="K47" s="7">
        <v>1</v>
      </c>
      <c r="L47" s="6">
        <v>5</v>
      </c>
      <c r="M47" s="7">
        <f t="shared" si="2"/>
        <v>49</v>
      </c>
      <c r="N47" s="7" t="s">
        <v>168</v>
      </c>
      <c r="O47" s="4" t="s">
        <v>169</v>
      </c>
    </row>
    <row r="49" spans="1:13" x14ac:dyDescent="0.25">
      <c r="A49">
        <f>SUM(A2:A47)</f>
        <v>14</v>
      </c>
      <c r="B49">
        <f>SUM(B2:B47)</f>
        <v>33</v>
      </c>
      <c r="C49">
        <f>SUM(C2:C47)</f>
        <v>11</v>
      </c>
      <c r="D49">
        <f>SUM(D2:D47)</f>
        <v>6</v>
      </c>
      <c r="F49" s="4">
        <f>COUNT(F2:F47)</f>
        <v>46</v>
      </c>
      <c r="M49">
        <f>SUM(M2:M47)</f>
        <v>387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topLeftCell="A48" workbookViewId="0">
      <selection activeCell="A56" sqref="A56:XFD56"/>
    </sheetView>
  </sheetViews>
  <sheetFormatPr defaultRowHeight="15" x14ac:dyDescent="0.25"/>
  <cols>
    <col min="5" max="5" width="22.42578125" style="8" bestFit="1" customWidth="1"/>
    <col min="6" max="6" width="8.140625" bestFit="1" customWidth="1"/>
    <col min="7" max="7" width="8" bestFit="1" customWidth="1"/>
    <col min="8" max="8" width="4.140625" bestFit="1" customWidth="1"/>
    <col min="9" max="9" width="9.140625" bestFit="1" customWidth="1"/>
    <col min="10" max="10" width="7.7109375" bestFit="1" customWidth="1"/>
    <col min="11" max="11" width="4.28515625" bestFit="1" customWidth="1"/>
    <col min="12" max="12" width="7.5703125" style="9" bestFit="1" customWidth="1"/>
    <col min="14" max="16" width="35.7109375" style="10" customWidth="1"/>
    <col min="17" max="17" width="35.7109375" style="4" customWidth="1"/>
    <col min="18" max="18" width="35.7109375" customWidth="1"/>
  </cols>
  <sheetData>
    <row r="1" spans="1:18" s="2" customFormat="1" x14ac:dyDescent="0.25">
      <c r="C1" s="2" t="s">
        <v>255</v>
      </c>
      <c r="D1" s="2" t="s">
        <v>104</v>
      </c>
      <c r="E1" s="1"/>
      <c r="F1" s="1" t="s">
        <v>0</v>
      </c>
      <c r="G1" s="1" t="s">
        <v>1</v>
      </c>
      <c r="H1" s="1" t="s">
        <v>2</v>
      </c>
      <c r="I1" s="1" t="s">
        <v>3</v>
      </c>
      <c r="J1" s="1" t="s">
        <v>4</v>
      </c>
      <c r="K1" s="1" t="s">
        <v>5</v>
      </c>
      <c r="L1" s="1" t="s">
        <v>90</v>
      </c>
      <c r="M1" s="1" t="s">
        <v>6</v>
      </c>
      <c r="N1" s="1" t="s">
        <v>7</v>
      </c>
    </row>
    <row r="2" spans="1:18" ht="60" x14ac:dyDescent="0.25">
      <c r="A2">
        <f t="shared" ref="A2:A53" si="0">SUM(M2&gt;9)</f>
        <v>1</v>
      </c>
      <c r="B2">
        <f t="shared" ref="B2:B53" si="1">SUM(M2&gt;0)</f>
        <v>1</v>
      </c>
      <c r="D2">
        <v>1</v>
      </c>
      <c r="E2" s="1" t="s">
        <v>171</v>
      </c>
      <c r="F2" s="7">
        <v>3</v>
      </c>
      <c r="G2" s="7">
        <v>1</v>
      </c>
      <c r="H2" s="7">
        <v>0</v>
      </c>
      <c r="I2" s="7">
        <v>4</v>
      </c>
      <c r="J2" s="7">
        <v>4</v>
      </c>
      <c r="K2" s="7">
        <v>2</v>
      </c>
      <c r="L2" s="6">
        <v>1</v>
      </c>
      <c r="M2" s="7">
        <f>SUM(F2:L2)</f>
        <v>15</v>
      </c>
      <c r="N2" s="7" t="s">
        <v>172</v>
      </c>
      <c r="O2" s="4" t="s">
        <v>173</v>
      </c>
      <c r="P2" s="4" t="s">
        <v>174</v>
      </c>
    </row>
    <row r="3" spans="1:18" ht="30" x14ac:dyDescent="0.25">
      <c r="A3">
        <f t="shared" si="0"/>
        <v>0</v>
      </c>
      <c r="B3">
        <f t="shared" si="1"/>
        <v>1</v>
      </c>
      <c r="E3" s="1" t="s">
        <v>175</v>
      </c>
      <c r="F3" s="7">
        <v>1</v>
      </c>
      <c r="G3" s="7">
        <v>0</v>
      </c>
      <c r="H3" s="7">
        <v>0</v>
      </c>
      <c r="I3" s="7">
        <v>0</v>
      </c>
      <c r="J3" s="7">
        <v>0</v>
      </c>
      <c r="K3" s="7">
        <v>0</v>
      </c>
      <c r="L3" s="6">
        <v>0</v>
      </c>
      <c r="M3" s="7">
        <f t="shared" ref="M3:M54" si="2">SUM(F3:L3)</f>
        <v>1</v>
      </c>
      <c r="N3" s="7" t="s">
        <v>176</v>
      </c>
      <c r="O3" s="4"/>
      <c r="P3" s="4"/>
    </row>
    <row r="4" spans="1:18" x14ac:dyDescent="0.25">
      <c r="A4">
        <f t="shared" si="0"/>
        <v>0</v>
      </c>
      <c r="B4">
        <f t="shared" si="1"/>
        <v>1</v>
      </c>
      <c r="E4" s="1" t="s">
        <v>177</v>
      </c>
      <c r="F4" s="7">
        <v>3</v>
      </c>
      <c r="G4" s="7">
        <v>0</v>
      </c>
      <c r="H4" s="7">
        <v>0</v>
      </c>
      <c r="I4" s="7">
        <v>0</v>
      </c>
      <c r="J4" s="7">
        <v>0</v>
      </c>
      <c r="K4" s="7">
        <v>0</v>
      </c>
      <c r="L4" s="6">
        <v>0</v>
      </c>
      <c r="M4" s="7">
        <f t="shared" si="2"/>
        <v>3</v>
      </c>
      <c r="N4" s="7"/>
      <c r="O4" s="4"/>
      <c r="P4" s="4"/>
    </row>
    <row r="5" spans="1:18" x14ac:dyDescent="0.25">
      <c r="A5">
        <f t="shared" si="0"/>
        <v>0</v>
      </c>
      <c r="B5">
        <f t="shared" si="1"/>
        <v>1</v>
      </c>
      <c r="E5" s="1" t="s">
        <v>178</v>
      </c>
      <c r="F5" s="7">
        <v>2</v>
      </c>
      <c r="G5" s="7">
        <v>0</v>
      </c>
      <c r="H5" s="7">
        <v>0</v>
      </c>
      <c r="I5" s="7">
        <v>3</v>
      </c>
      <c r="J5" s="7">
        <v>2</v>
      </c>
      <c r="K5" s="7">
        <v>2</v>
      </c>
      <c r="L5" s="6">
        <v>0</v>
      </c>
      <c r="M5" s="7">
        <f t="shared" si="2"/>
        <v>9</v>
      </c>
      <c r="N5" s="7"/>
      <c r="O5" s="4"/>
      <c r="P5" s="4"/>
    </row>
    <row r="6" spans="1:18" ht="120" x14ac:dyDescent="0.25">
      <c r="A6">
        <f t="shared" si="0"/>
        <v>1</v>
      </c>
      <c r="B6">
        <f t="shared" si="1"/>
        <v>1</v>
      </c>
      <c r="E6" s="1" t="s">
        <v>179</v>
      </c>
      <c r="F6" s="7">
        <v>2</v>
      </c>
      <c r="G6" s="7">
        <v>0</v>
      </c>
      <c r="H6" s="7">
        <v>0</v>
      </c>
      <c r="I6" s="7">
        <v>4</v>
      </c>
      <c r="J6" s="7">
        <v>5</v>
      </c>
      <c r="K6" s="7">
        <v>0</v>
      </c>
      <c r="L6" s="6">
        <v>0</v>
      </c>
      <c r="M6" s="7">
        <f t="shared" si="2"/>
        <v>11</v>
      </c>
      <c r="N6" s="7" t="s">
        <v>180</v>
      </c>
      <c r="O6" s="4" t="s">
        <v>181</v>
      </c>
      <c r="P6" s="4"/>
    </row>
    <row r="7" spans="1:18" x14ac:dyDescent="0.25">
      <c r="A7">
        <f t="shared" si="0"/>
        <v>0</v>
      </c>
      <c r="B7">
        <f t="shared" si="1"/>
        <v>0</v>
      </c>
      <c r="E7" s="1" t="s">
        <v>182</v>
      </c>
      <c r="F7" s="7">
        <v>0</v>
      </c>
      <c r="G7" s="7">
        <v>0</v>
      </c>
      <c r="H7" s="7">
        <v>0</v>
      </c>
      <c r="I7" s="7">
        <v>0</v>
      </c>
      <c r="J7" s="7">
        <v>0</v>
      </c>
      <c r="K7" s="7">
        <v>0</v>
      </c>
      <c r="L7" s="6">
        <v>0</v>
      </c>
      <c r="M7" s="7">
        <f t="shared" si="2"/>
        <v>0</v>
      </c>
      <c r="N7" s="7"/>
      <c r="O7" s="4"/>
      <c r="P7" s="4"/>
    </row>
    <row r="8" spans="1:18" x14ac:dyDescent="0.25">
      <c r="A8">
        <f t="shared" si="0"/>
        <v>1</v>
      </c>
      <c r="B8">
        <f t="shared" si="1"/>
        <v>1</v>
      </c>
      <c r="E8" s="1" t="s">
        <v>183</v>
      </c>
      <c r="F8" s="7">
        <v>3</v>
      </c>
      <c r="G8" s="7">
        <v>1</v>
      </c>
      <c r="H8" s="7">
        <v>0</v>
      </c>
      <c r="I8" s="7">
        <v>4</v>
      </c>
      <c r="J8" s="7">
        <v>1</v>
      </c>
      <c r="K8" s="7">
        <v>1</v>
      </c>
      <c r="L8" s="6">
        <v>1</v>
      </c>
      <c r="M8" s="7">
        <f t="shared" si="2"/>
        <v>11</v>
      </c>
      <c r="N8" s="7"/>
      <c r="O8" s="4"/>
      <c r="P8" s="4"/>
    </row>
    <row r="9" spans="1:18" x14ac:dyDescent="0.25">
      <c r="A9">
        <f t="shared" si="0"/>
        <v>1</v>
      </c>
      <c r="B9">
        <f t="shared" si="1"/>
        <v>1</v>
      </c>
      <c r="E9" s="1" t="s">
        <v>184</v>
      </c>
      <c r="F9" s="7">
        <v>7</v>
      </c>
      <c r="G9" s="7">
        <v>1</v>
      </c>
      <c r="H9" s="7">
        <v>0</v>
      </c>
      <c r="I9" s="7">
        <v>4</v>
      </c>
      <c r="J9" s="7">
        <v>3</v>
      </c>
      <c r="K9" s="7">
        <v>0</v>
      </c>
      <c r="L9" s="6">
        <v>7</v>
      </c>
      <c r="M9" s="7">
        <f t="shared" si="2"/>
        <v>22</v>
      </c>
      <c r="N9" s="7"/>
      <c r="O9" s="4"/>
      <c r="P9" s="4"/>
    </row>
    <row r="10" spans="1:18" ht="165" x14ac:dyDescent="0.25">
      <c r="A10">
        <f t="shared" si="0"/>
        <v>1</v>
      </c>
      <c r="B10">
        <f t="shared" si="1"/>
        <v>1</v>
      </c>
      <c r="D10">
        <v>1</v>
      </c>
      <c r="E10" s="1" t="s">
        <v>185</v>
      </c>
      <c r="F10" s="7">
        <v>13</v>
      </c>
      <c r="G10" s="7">
        <v>0</v>
      </c>
      <c r="H10" s="7">
        <v>0</v>
      </c>
      <c r="I10" s="7">
        <v>0</v>
      </c>
      <c r="J10" s="7">
        <v>13</v>
      </c>
      <c r="K10" s="7">
        <v>0</v>
      </c>
      <c r="L10" s="6">
        <v>12</v>
      </c>
      <c r="M10" s="7">
        <f t="shared" si="2"/>
        <v>38</v>
      </c>
      <c r="N10" s="7" t="s">
        <v>186</v>
      </c>
      <c r="O10" s="4" t="s">
        <v>187</v>
      </c>
      <c r="P10" s="4" t="s">
        <v>188</v>
      </c>
      <c r="Q10" s="4" t="s">
        <v>189</v>
      </c>
      <c r="R10" s="4" t="s">
        <v>190</v>
      </c>
    </row>
    <row r="11" spans="1:18" ht="150" x14ac:dyDescent="0.25">
      <c r="A11">
        <f t="shared" si="0"/>
        <v>1</v>
      </c>
      <c r="B11">
        <f t="shared" si="1"/>
        <v>1</v>
      </c>
      <c r="D11">
        <v>1</v>
      </c>
      <c r="E11" s="1" t="s">
        <v>191</v>
      </c>
      <c r="F11" s="7">
        <v>13</v>
      </c>
      <c r="G11" s="7">
        <v>0</v>
      </c>
      <c r="H11" s="7">
        <v>0</v>
      </c>
      <c r="I11" s="7">
        <v>1</v>
      </c>
      <c r="J11" s="7">
        <v>7</v>
      </c>
      <c r="K11" s="7">
        <v>3</v>
      </c>
      <c r="L11" s="6">
        <v>8</v>
      </c>
      <c r="M11" s="7">
        <f t="shared" si="2"/>
        <v>32</v>
      </c>
      <c r="N11" s="7" t="s">
        <v>192</v>
      </c>
      <c r="O11" s="4" t="s">
        <v>193</v>
      </c>
      <c r="P11" s="4"/>
    </row>
    <row r="12" spans="1:18" x14ac:dyDescent="0.25">
      <c r="A12">
        <f t="shared" si="0"/>
        <v>0</v>
      </c>
      <c r="B12">
        <f t="shared" si="1"/>
        <v>1</v>
      </c>
      <c r="E12" s="1" t="s">
        <v>194</v>
      </c>
      <c r="F12" s="7">
        <v>0</v>
      </c>
      <c r="G12" s="7">
        <v>0</v>
      </c>
      <c r="H12" s="7">
        <v>0</v>
      </c>
      <c r="I12" s="7">
        <v>0</v>
      </c>
      <c r="J12" s="7">
        <v>0</v>
      </c>
      <c r="K12" s="7">
        <v>0</v>
      </c>
      <c r="L12" s="6">
        <v>2</v>
      </c>
      <c r="M12" s="7">
        <f t="shared" si="2"/>
        <v>2</v>
      </c>
      <c r="N12" s="7"/>
      <c r="O12" s="4"/>
      <c r="P12" s="4"/>
    </row>
    <row r="13" spans="1:18" x14ac:dyDescent="0.25">
      <c r="A13">
        <f t="shared" si="0"/>
        <v>1</v>
      </c>
      <c r="B13">
        <f t="shared" si="1"/>
        <v>1</v>
      </c>
      <c r="E13" s="1" t="s">
        <v>195</v>
      </c>
      <c r="F13" s="7">
        <v>7</v>
      </c>
      <c r="G13" s="7">
        <v>1</v>
      </c>
      <c r="H13" s="7">
        <v>0</v>
      </c>
      <c r="I13" s="7">
        <v>2</v>
      </c>
      <c r="J13" s="7">
        <v>2</v>
      </c>
      <c r="K13" s="7">
        <v>0</v>
      </c>
      <c r="L13" s="6">
        <v>6</v>
      </c>
      <c r="M13" s="7">
        <f t="shared" si="2"/>
        <v>18</v>
      </c>
      <c r="N13" s="7"/>
      <c r="O13" s="4"/>
      <c r="P13" s="4"/>
    </row>
    <row r="14" spans="1:18" x14ac:dyDescent="0.25">
      <c r="A14">
        <f t="shared" si="0"/>
        <v>1</v>
      </c>
      <c r="B14">
        <f t="shared" si="1"/>
        <v>1</v>
      </c>
      <c r="E14" s="1" t="s">
        <v>196</v>
      </c>
      <c r="F14" s="7">
        <v>7</v>
      </c>
      <c r="G14" s="7">
        <v>2</v>
      </c>
      <c r="H14" s="7">
        <v>0</v>
      </c>
      <c r="I14" s="7">
        <v>2</v>
      </c>
      <c r="J14" s="7">
        <v>1</v>
      </c>
      <c r="K14" s="7">
        <v>0</v>
      </c>
      <c r="L14" s="6">
        <v>6</v>
      </c>
      <c r="M14" s="7">
        <f t="shared" si="2"/>
        <v>18</v>
      </c>
      <c r="N14" s="7"/>
      <c r="O14" s="4"/>
      <c r="P14" s="4"/>
    </row>
    <row r="15" spans="1:18" ht="45" x14ac:dyDescent="0.25">
      <c r="A15">
        <f t="shared" si="0"/>
        <v>0</v>
      </c>
      <c r="B15">
        <f t="shared" si="1"/>
        <v>1</v>
      </c>
      <c r="D15">
        <v>1</v>
      </c>
      <c r="E15" s="1" t="s">
        <v>197</v>
      </c>
      <c r="F15" s="7">
        <v>0</v>
      </c>
      <c r="G15" s="7">
        <v>0</v>
      </c>
      <c r="H15" s="7">
        <v>0</v>
      </c>
      <c r="I15" s="7">
        <v>0</v>
      </c>
      <c r="J15" s="7">
        <v>0</v>
      </c>
      <c r="K15" s="7">
        <v>0</v>
      </c>
      <c r="L15" s="6">
        <v>3</v>
      </c>
      <c r="M15" s="7">
        <f t="shared" si="2"/>
        <v>3</v>
      </c>
      <c r="N15" s="7" t="s">
        <v>198</v>
      </c>
      <c r="O15" s="4"/>
      <c r="P15" s="4"/>
    </row>
    <row r="16" spans="1:18" x14ac:dyDescent="0.25">
      <c r="A16">
        <f t="shared" si="0"/>
        <v>1</v>
      </c>
      <c r="B16">
        <f t="shared" si="1"/>
        <v>1</v>
      </c>
      <c r="E16" s="1" t="s">
        <v>199</v>
      </c>
      <c r="F16" s="7">
        <v>7</v>
      </c>
      <c r="G16" s="7">
        <v>1</v>
      </c>
      <c r="H16" s="7">
        <v>0</v>
      </c>
      <c r="I16" s="7">
        <v>2</v>
      </c>
      <c r="J16" s="7">
        <v>1</v>
      </c>
      <c r="K16" s="7">
        <v>0</v>
      </c>
      <c r="L16" s="6">
        <v>6</v>
      </c>
      <c r="M16" s="7">
        <f t="shared" si="2"/>
        <v>17</v>
      </c>
      <c r="N16" s="7"/>
      <c r="O16" s="4"/>
      <c r="P16" s="4"/>
    </row>
    <row r="17" spans="1:16" x14ac:dyDescent="0.25">
      <c r="A17">
        <f t="shared" si="0"/>
        <v>0</v>
      </c>
      <c r="B17">
        <f t="shared" si="1"/>
        <v>1</v>
      </c>
      <c r="E17" s="1" t="s">
        <v>200</v>
      </c>
      <c r="F17" s="7">
        <v>0</v>
      </c>
      <c r="G17" s="7">
        <v>0</v>
      </c>
      <c r="H17" s="7">
        <v>0</v>
      </c>
      <c r="I17" s="7">
        <v>0</v>
      </c>
      <c r="J17" s="7">
        <v>1</v>
      </c>
      <c r="K17" s="7">
        <v>0</v>
      </c>
      <c r="L17" s="6">
        <v>1</v>
      </c>
      <c r="M17" s="7">
        <f t="shared" si="2"/>
        <v>2</v>
      </c>
      <c r="N17" s="7"/>
      <c r="O17" s="4"/>
      <c r="P17" s="4"/>
    </row>
    <row r="18" spans="1:16" x14ac:dyDescent="0.25">
      <c r="A18">
        <f t="shared" si="0"/>
        <v>1</v>
      </c>
      <c r="B18">
        <f t="shared" si="1"/>
        <v>1</v>
      </c>
      <c r="E18" s="1" t="s">
        <v>201</v>
      </c>
      <c r="F18" s="7">
        <v>7</v>
      </c>
      <c r="G18" s="7">
        <v>1</v>
      </c>
      <c r="H18" s="7">
        <v>0</v>
      </c>
      <c r="I18" s="7">
        <v>2</v>
      </c>
      <c r="J18" s="7">
        <v>1</v>
      </c>
      <c r="K18" s="7">
        <v>0</v>
      </c>
      <c r="L18" s="6">
        <v>6</v>
      </c>
      <c r="M18" s="7">
        <f t="shared" si="2"/>
        <v>17</v>
      </c>
      <c r="N18" s="7"/>
      <c r="O18" s="4"/>
      <c r="P18" s="4"/>
    </row>
    <row r="19" spans="1:16" x14ac:dyDescent="0.25">
      <c r="A19">
        <f t="shared" si="0"/>
        <v>0</v>
      </c>
      <c r="B19">
        <f t="shared" si="1"/>
        <v>1</v>
      </c>
      <c r="E19" s="1" t="s">
        <v>202</v>
      </c>
      <c r="F19" s="7">
        <v>0</v>
      </c>
      <c r="G19" s="7">
        <v>0</v>
      </c>
      <c r="H19" s="7">
        <v>0</v>
      </c>
      <c r="I19" s="7">
        <v>2</v>
      </c>
      <c r="J19" s="7">
        <v>0</v>
      </c>
      <c r="K19" s="7">
        <v>0</v>
      </c>
      <c r="L19" s="6">
        <v>2</v>
      </c>
      <c r="M19" s="7">
        <f t="shared" si="2"/>
        <v>4</v>
      </c>
      <c r="N19" s="7"/>
      <c r="O19" s="4"/>
      <c r="P19" s="4"/>
    </row>
    <row r="20" spans="1:16" x14ac:dyDescent="0.25">
      <c r="A20">
        <f t="shared" si="0"/>
        <v>1</v>
      </c>
      <c r="B20">
        <f t="shared" si="1"/>
        <v>1</v>
      </c>
      <c r="E20" s="1" t="s">
        <v>203</v>
      </c>
      <c r="F20" s="7">
        <v>3</v>
      </c>
      <c r="G20" s="7">
        <v>0</v>
      </c>
      <c r="H20" s="7">
        <v>0</v>
      </c>
      <c r="I20" s="7">
        <v>3</v>
      </c>
      <c r="J20" s="7">
        <v>3</v>
      </c>
      <c r="K20" s="7">
        <v>1</v>
      </c>
      <c r="L20" s="6">
        <v>0</v>
      </c>
      <c r="M20" s="7">
        <f t="shared" si="2"/>
        <v>10</v>
      </c>
      <c r="N20" s="7"/>
      <c r="O20" s="4"/>
      <c r="P20" s="4"/>
    </row>
    <row r="21" spans="1:16" x14ac:dyDescent="0.25">
      <c r="A21">
        <f t="shared" si="0"/>
        <v>0</v>
      </c>
      <c r="B21">
        <f t="shared" si="1"/>
        <v>1</v>
      </c>
      <c r="E21" s="1" t="s">
        <v>204</v>
      </c>
      <c r="F21" s="7">
        <v>3</v>
      </c>
      <c r="G21" s="7">
        <v>0</v>
      </c>
      <c r="H21" s="7">
        <v>0</v>
      </c>
      <c r="I21" s="7">
        <v>0</v>
      </c>
      <c r="J21" s="7">
        <v>0</v>
      </c>
      <c r="K21" s="7">
        <v>0</v>
      </c>
      <c r="L21" s="6">
        <v>1</v>
      </c>
      <c r="M21" s="7">
        <f t="shared" si="2"/>
        <v>4</v>
      </c>
      <c r="N21" s="7"/>
      <c r="O21" s="4"/>
      <c r="P21" s="4"/>
    </row>
    <row r="22" spans="1:16" x14ac:dyDescent="0.25">
      <c r="A22">
        <f t="shared" si="0"/>
        <v>0</v>
      </c>
      <c r="B22">
        <f t="shared" si="1"/>
        <v>1</v>
      </c>
      <c r="E22" s="1" t="s">
        <v>205</v>
      </c>
      <c r="F22" s="7">
        <v>4</v>
      </c>
      <c r="G22" s="7">
        <v>1</v>
      </c>
      <c r="H22" s="7">
        <v>0</v>
      </c>
      <c r="I22" s="7">
        <v>0</v>
      </c>
      <c r="J22" s="7">
        <v>0</v>
      </c>
      <c r="K22" s="7">
        <v>0</v>
      </c>
      <c r="L22" s="6">
        <v>1</v>
      </c>
      <c r="M22" s="7">
        <f t="shared" si="2"/>
        <v>6</v>
      </c>
      <c r="N22" s="7"/>
      <c r="O22" s="4"/>
      <c r="P22" s="4"/>
    </row>
    <row r="23" spans="1:16" x14ac:dyDescent="0.25">
      <c r="A23">
        <f t="shared" si="0"/>
        <v>0</v>
      </c>
      <c r="B23">
        <f t="shared" si="1"/>
        <v>1</v>
      </c>
      <c r="E23" s="1" t="s">
        <v>206</v>
      </c>
      <c r="F23" s="7">
        <v>0</v>
      </c>
      <c r="G23" s="7">
        <v>0</v>
      </c>
      <c r="H23" s="7">
        <v>0</v>
      </c>
      <c r="I23" s="7">
        <v>0</v>
      </c>
      <c r="J23" s="7">
        <v>0</v>
      </c>
      <c r="K23" s="7">
        <v>0</v>
      </c>
      <c r="L23" s="6">
        <v>2</v>
      </c>
      <c r="M23" s="7">
        <f t="shared" si="2"/>
        <v>2</v>
      </c>
      <c r="N23" s="7"/>
      <c r="O23" s="4"/>
      <c r="P23" s="4"/>
    </row>
    <row r="24" spans="1:16" x14ac:dyDescent="0.25">
      <c r="A24">
        <f t="shared" si="0"/>
        <v>0</v>
      </c>
      <c r="B24">
        <f t="shared" si="1"/>
        <v>0</v>
      </c>
      <c r="E24" s="1" t="s">
        <v>207</v>
      </c>
      <c r="F24" s="7">
        <v>0</v>
      </c>
      <c r="G24" s="7">
        <v>0</v>
      </c>
      <c r="H24" s="7">
        <v>0</v>
      </c>
      <c r="I24" s="7">
        <v>0</v>
      </c>
      <c r="J24" s="7">
        <v>0</v>
      </c>
      <c r="K24" s="7">
        <v>0</v>
      </c>
      <c r="L24" s="6">
        <v>0</v>
      </c>
      <c r="M24" s="7">
        <f t="shared" si="2"/>
        <v>0</v>
      </c>
      <c r="N24" s="7"/>
      <c r="O24" s="4"/>
      <c r="P24" s="4"/>
    </row>
    <row r="25" spans="1:16" x14ac:dyDescent="0.25">
      <c r="A25">
        <f t="shared" si="0"/>
        <v>0</v>
      </c>
      <c r="B25">
        <f t="shared" si="1"/>
        <v>0</v>
      </c>
      <c r="E25" s="1" t="s">
        <v>208</v>
      </c>
      <c r="F25" s="7">
        <v>0</v>
      </c>
      <c r="G25" s="7">
        <v>0</v>
      </c>
      <c r="H25" s="7">
        <v>0</v>
      </c>
      <c r="I25" s="7">
        <v>0</v>
      </c>
      <c r="J25" s="7">
        <v>0</v>
      </c>
      <c r="K25" s="7">
        <v>0</v>
      </c>
      <c r="L25" s="6">
        <v>0</v>
      </c>
      <c r="M25" s="7">
        <f t="shared" si="2"/>
        <v>0</v>
      </c>
      <c r="N25" s="7"/>
      <c r="O25" s="4"/>
      <c r="P25" s="4"/>
    </row>
    <row r="26" spans="1:16" x14ac:dyDescent="0.25">
      <c r="A26">
        <f t="shared" si="0"/>
        <v>0</v>
      </c>
      <c r="B26">
        <f t="shared" si="1"/>
        <v>1</v>
      </c>
      <c r="E26" s="1" t="s">
        <v>209</v>
      </c>
      <c r="F26" s="7">
        <v>1</v>
      </c>
      <c r="G26" s="7">
        <v>0</v>
      </c>
      <c r="H26" s="7">
        <v>0</v>
      </c>
      <c r="I26" s="7">
        <v>0</v>
      </c>
      <c r="J26" s="7">
        <v>0</v>
      </c>
      <c r="K26" s="7">
        <v>0</v>
      </c>
      <c r="L26" s="6">
        <v>0</v>
      </c>
      <c r="M26" s="7">
        <f t="shared" si="2"/>
        <v>1</v>
      </c>
      <c r="N26" s="7"/>
      <c r="O26" s="4"/>
      <c r="P26" s="4"/>
    </row>
    <row r="27" spans="1:16" x14ac:dyDescent="0.25">
      <c r="A27">
        <f t="shared" si="0"/>
        <v>1</v>
      </c>
      <c r="B27">
        <f t="shared" si="1"/>
        <v>1</v>
      </c>
      <c r="E27" s="1" t="s">
        <v>210</v>
      </c>
      <c r="F27" s="7">
        <v>6</v>
      </c>
      <c r="G27" s="7">
        <v>1</v>
      </c>
      <c r="H27" s="7">
        <v>0</v>
      </c>
      <c r="I27" s="7">
        <v>3</v>
      </c>
      <c r="J27" s="7">
        <v>1</v>
      </c>
      <c r="K27" s="7">
        <v>0</v>
      </c>
      <c r="L27" s="6">
        <v>6</v>
      </c>
      <c r="M27" s="7">
        <f t="shared" si="2"/>
        <v>17</v>
      </c>
      <c r="N27" s="7"/>
      <c r="O27" s="4"/>
      <c r="P27" s="4"/>
    </row>
    <row r="28" spans="1:16" x14ac:dyDescent="0.25">
      <c r="A28">
        <f t="shared" si="0"/>
        <v>0</v>
      </c>
      <c r="B28">
        <f t="shared" si="1"/>
        <v>0</v>
      </c>
      <c r="E28" s="1" t="s">
        <v>211</v>
      </c>
      <c r="F28" s="7">
        <v>0</v>
      </c>
      <c r="G28" s="7">
        <v>0</v>
      </c>
      <c r="H28" s="7">
        <v>0</v>
      </c>
      <c r="I28" s="7">
        <v>0</v>
      </c>
      <c r="J28" s="7">
        <v>0</v>
      </c>
      <c r="K28" s="7">
        <v>0</v>
      </c>
      <c r="L28" s="6">
        <v>0</v>
      </c>
      <c r="M28" s="7">
        <f t="shared" si="2"/>
        <v>0</v>
      </c>
      <c r="N28" s="7"/>
      <c r="O28" s="4"/>
      <c r="P28" s="4"/>
    </row>
    <row r="29" spans="1:16" ht="120" x14ac:dyDescent="0.25">
      <c r="A29">
        <f t="shared" si="0"/>
        <v>1</v>
      </c>
      <c r="B29">
        <f t="shared" si="1"/>
        <v>1</v>
      </c>
      <c r="D29">
        <v>1</v>
      </c>
      <c r="E29" s="1" t="s">
        <v>212</v>
      </c>
      <c r="F29" s="7">
        <v>9</v>
      </c>
      <c r="G29" s="7">
        <v>1</v>
      </c>
      <c r="H29" s="7">
        <v>0</v>
      </c>
      <c r="I29" s="7">
        <v>3</v>
      </c>
      <c r="J29" s="7">
        <v>3</v>
      </c>
      <c r="K29" s="7">
        <v>0</v>
      </c>
      <c r="L29" s="6">
        <v>5</v>
      </c>
      <c r="M29" s="7">
        <f t="shared" si="2"/>
        <v>21</v>
      </c>
      <c r="N29" s="7" t="s">
        <v>213</v>
      </c>
      <c r="O29" s="4"/>
      <c r="P29" s="4"/>
    </row>
    <row r="30" spans="1:16" ht="90" x14ac:dyDescent="0.25">
      <c r="A30">
        <f t="shared" si="0"/>
        <v>0</v>
      </c>
      <c r="B30">
        <f t="shared" si="1"/>
        <v>1</v>
      </c>
      <c r="C30">
        <v>1</v>
      </c>
      <c r="E30" s="1" t="s">
        <v>214</v>
      </c>
      <c r="F30" s="7">
        <v>1</v>
      </c>
      <c r="G30" s="7">
        <v>0</v>
      </c>
      <c r="H30" s="7">
        <v>0</v>
      </c>
      <c r="I30" s="7">
        <v>0</v>
      </c>
      <c r="J30" s="7">
        <v>0</v>
      </c>
      <c r="K30" s="7">
        <v>0</v>
      </c>
      <c r="L30" s="6">
        <v>0</v>
      </c>
      <c r="M30" s="7">
        <f t="shared" si="2"/>
        <v>1</v>
      </c>
      <c r="N30" s="7" t="s">
        <v>215</v>
      </c>
      <c r="O30" s="4"/>
      <c r="P30" s="4"/>
    </row>
    <row r="31" spans="1:16" ht="90" x14ac:dyDescent="0.25">
      <c r="A31">
        <f t="shared" si="0"/>
        <v>1</v>
      </c>
      <c r="B31">
        <f t="shared" si="1"/>
        <v>1</v>
      </c>
      <c r="E31" s="1" t="s">
        <v>216</v>
      </c>
      <c r="F31" s="7">
        <v>2</v>
      </c>
      <c r="G31" s="7">
        <v>0</v>
      </c>
      <c r="H31" s="7">
        <v>0</v>
      </c>
      <c r="I31" s="7">
        <v>3</v>
      </c>
      <c r="J31" s="7">
        <v>5</v>
      </c>
      <c r="K31" s="7">
        <v>2</v>
      </c>
      <c r="L31" s="6">
        <v>0</v>
      </c>
      <c r="M31" s="7">
        <f t="shared" si="2"/>
        <v>12</v>
      </c>
      <c r="N31" s="7" t="s">
        <v>217</v>
      </c>
      <c r="O31" s="4"/>
      <c r="P31" s="4"/>
    </row>
    <row r="32" spans="1:16" x14ac:dyDescent="0.25">
      <c r="A32">
        <f t="shared" si="0"/>
        <v>1</v>
      </c>
      <c r="B32">
        <f t="shared" si="1"/>
        <v>1</v>
      </c>
      <c r="E32" s="1" t="s">
        <v>218</v>
      </c>
      <c r="F32" s="7">
        <v>7</v>
      </c>
      <c r="G32" s="7">
        <v>1</v>
      </c>
      <c r="H32" s="7">
        <v>0</v>
      </c>
      <c r="I32" s="7">
        <v>2</v>
      </c>
      <c r="J32" s="7">
        <v>1</v>
      </c>
      <c r="K32" s="7">
        <v>0</v>
      </c>
      <c r="L32" s="6">
        <v>6</v>
      </c>
      <c r="M32" s="7">
        <f t="shared" si="2"/>
        <v>17</v>
      </c>
      <c r="N32" s="7"/>
      <c r="O32" s="4"/>
      <c r="P32" s="4"/>
    </row>
    <row r="33" spans="1:17" x14ac:dyDescent="0.25">
      <c r="A33">
        <f t="shared" si="0"/>
        <v>0</v>
      </c>
      <c r="B33">
        <f t="shared" si="1"/>
        <v>1</v>
      </c>
      <c r="E33" s="1" t="s">
        <v>219</v>
      </c>
      <c r="F33" s="7">
        <v>3</v>
      </c>
      <c r="G33" s="7">
        <v>0</v>
      </c>
      <c r="H33" s="7">
        <v>0</v>
      </c>
      <c r="I33" s="7">
        <v>0</v>
      </c>
      <c r="J33" s="7">
        <v>4</v>
      </c>
      <c r="K33" s="7">
        <v>0</v>
      </c>
      <c r="L33" s="6">
        <v>1</v>
      </c>
      <c r="M33" s="7">
        <f t="shared" si="2"/>
        <v>8</v>
      </c>
      <c r="N33" s="7"/>
      <c r="O33" s="4"/>
      <c r="P33" s="4"/>
    </row>
    <row r="34" spans="1:17" x14ac:dyDescent="0.25">
      <c r="A34">
        <f t="shared" si="0"/>
        <v>0</v>
      </c>
      <c r="B34">
        <f t="shared" si="1"/>
        <v>1</v>
      </c>
      <c r="E34" s="1" t="s">
        <v>220</v>
      </c>
      <c r="F34" s="7">
        <v>0</v>
      </c>
      <c r="G34" s="7">
        <v>0</v>
      </c>
      <c r="H34" s="7">
        <v>0</v>
      </c>
      <c r="I34" s="7">
        <v>0</v>
      </c>
      <c r="J34" s="7">
        <v>0</v>
      </c>
      <c r="K34" s="7">
        <v>1</v>
      </c>
      <c r="L34" s="6">
        <v>0</v>
      </c>
      <c r="M34" s="7">
        <f t="shared" si="2"/>
        <v>1</v>
      </c>
      <c r="N34" s="7"/>
      <c r="O34" s="4"/>
      <c r="P34" s="4"/>
    </row>
    <row r="35" spans="1:17" ht="135" x14ac:dyDescent="0.25">
      <c r="A35">
        <f t="shared" si="0"/>
        <v>1</v>
      </c>
      <c r="B35">
        <f t="shared" si="1"/>
        <v>1</v>
      </c>
      <c r="C35">
        <v>1</v>
      </c>
      <c r="E35" s="1" t="s">
        <v>221</v>
      </c>
      <c r="F35" s="7">
        <v>2</v>
      </c>
      <c r="G35" s="7">
        <v>0</v>
      </c>
      <c r="H35" s="7">
        <v>0</v>
      </c>
      <c r="I35" s="7">
        <v>3</v>
      </c>
      <c r="J35" s="7">
        <v>4</v>
      </c>
      <c r="K35" s="7">
        <v>2</v>
      </c>
      <c r="L35" s="6">
        <v>1</v>
      </c>
      <c r="M35" s="7">
        <f t="shared" si="2"/>
        <v>12</v>
      </c>
      <c r="N35" s="7" t="s">
        <v>222</v>
      </c>
      <c r="O35" s="4"/>
      <c r="P35" s="4"/>
    </row>
    <row r="36" spans="1:17" ht="105" x14ac:dyDescent="0.25">
      <c r="A36">
        <f t="shared" si="0"/>
        <v>0</v>
      </c>
      <c r="B36">
        <f t="shared" si="1"/>
        <v>1</v>
      </c>
      <c r="C36">
        <v>1</v>
      </c>
      <c r="E36" s="1" t="s">
        <v>223</v>
      </c>
      <c r="F36" s="7">
        <v>1</v>
      </c>
      <c r="G36" s="7">
        <v>0</v>
      </c>
      <c r="H36" s="7">
        <v>0</v>
      </c>
      <c r="I36" s="7">
        <v>0</v>
      </c>
      <c r="J36" s="7">
        <v>0</v>
      </c>
      <c r="K36" s="7">
        <v>0</v>
      </c>
      <c r="L36" s="6">
        <v>2</v>
      </c>
      <c r="M36" s="7">
        <f t="shared" si="2"/>
        <v>3</v>
      </c>
      <c r="N36" s="7" t="s">
        <v>224</v>
      </c>
      <c r="O36" s="4"/>
      <c r="P36" s="4"/>
    </row>
    <row r="37" spans="1:17" x14ac:dyDescent="0.25">
      <c r="A37">
        <f t="shared" si="0"/>
        <v>0</v>
      </c>
      <c r="B37">
        <f t="shared" si="1"/>
        <v>0</v>
      </c>
      <c r="E37" s="1" t="s">
        <v>225</v>
      </c>
      <c r="F37" s="7">
        <v>0</v>
      </c>
      <c r="G37" s="7">
        <v>0</v>
      </c>
      <c r="H37" s="7">
        <v>0</v>
      </c>
      <c r="I37" s="7">
        <v>0</v>
      </c>
      <c r="J37" s="7">
        <v>0</v>
      </c>
      <c r="K37" s="7">
        <v>0</v>
      </c>
      <c r="L37" s="6">
        <v>0</v>
      </c>
      <c r="M37" s="7">
        <f t="shared" si="2"/>
        <v>0</v>
      </c>
      <c r="N37" s="7"/>
      <c r="O37" s="4"/>
      <c r="P37" s="4"/>
    </row>
    <row r="38" spans="1:17" x14ac:dyDescent="0.25">
      <c r="A38">
        <f t="shared" si="0"/>
        <v>1</v>
      </c>
      <c r="B38">
        <f t="shared" si="1"/>
        <v>1</v>
      </c>
      <c r="E38" s="1" t="s">
        <v>226</v>
      </c>
      <c r="F38" s="7">
        <v>4</v>
      </c>
      <c r="G38" s="7">
        <v>0</v>
      </c>
      <c r="H38" s="7">
        <v>0</v>
      </c>
      <c r="I38" s="7">
        <v>2</v>
      </c>
      <c r="J38" s="7">
        <v>7</v>
      </c>
      <c r="K38" s="7">
        <v>1</v>
      </c>
      <c r="L38" s="6">
        <v>0</v>
      </c>
      <c r="M38" s="7">
        <f t="shared" si="2"/>
        <v>14</v>
      </c>
      <c r="N38" s="7"/>
      <c r="O38" s="4"/>
      <c r="P38" s="4"/>
    </row>
    <row r="39" spans="1:17" x14ac:dyDescent="0.25">
      <c r="A39">
        <f t="shared" si="0"/>
        <v>0</v>
      </c>
      <c r="B39">
        <f t="shared" si="1"/>
        <v>0</v>
      </c>
      <c r="E39" s="1" t="s">
        <v>227</v>
      </c>
      <c r="F39" s="7">
        <v>0</v>
      </c>
      <c r="G39" s="7">
        <v>0</v>
      </c>
      <c r="H39" s="7">
        <v>0</v>
      </c>
      <c r="I39" s="7">
        <v>0</v>
      </c>
      <c r="J39" s="7">
        <v>0</v>
      </c>
      <c r="K39" s="7">
        <v>0</v>
      </c>
      <c r="L39" s="6">
        <v>0</v>
      </c>
      <c r="M39" s="7">
        <f t="shared" si="2"/>
        <v>0</v>
      </c>
      <c r="N39" s="7"/>
      <c r="O39" s="4"/>
      <c r="P39" s="4"/>
    </row>
    <row r="40" spans="1:17" ht="330" x14ac:dyDescent="0.25">
      <c r="A40">
        <f t="shared" si="0"/>
        <v>1</v>
      </c>
      <c r="B40">
        <f t="shared" si="1"/>
        <v>1</v>
      </c>
      <c r="D40">
        <v>1</v>
      </c>
      <c r="E40" s="1" t="s">
        <v>228</v>
      </c>
      <c r="F40" s="7">
        <v>7</v>
      </c>
      <c r="G40" s="7">
        <v>1</v>
      </c>
      <c r="H40" s="7">
        <v>0</v>
      </c>
      <c r="I40" s="7">
        <v>0</v>
      </c>
      <c r="J40" s="7">
        <v>15</v>
      </c>
      <c r="K40" s="7">
        <v>2</v>
      </c>
      <c r="L40" s="6">
        <v>4</v>
      </c>
      <c r="M40" s="7">
        <f t="shared" si="2"/>
        <v>29</v>
      </c>
      <c r="N40" s="7" t="s">
        <v>229</v>
      </c>
      <c r="O40" s="4" t="s">
        <v>230</v>
      </c>
      <c r="P40" s="4" t="s">
        <v>231</v>
      </c>
      <c r="Q40" s="4" t="s">
        <v>232</v>
      </c>
    </row>
    <row r="41" spans="1:17" ht="165" x14ac:dyDescent="0.25">
      <c r="A41">
        <f t="shared" si="0"/>
        <v>1</v>
      </c>
      <c r="B41">
        <f t="shared" si="1"/>
        <v>1</v>
      </c>
      <c r="E41" s="1" t="s">
        <v>233</v>
      </c>
      <c r="F41" s="7">
        <v>9</v>
      </c>
      <c r="G41" s="7">
        <v>1</v>
      </c>
      <c r="H41" s="7">
        <v>0</v>
      </c>
      <c r="I41" s="7">
        <v>4</v>
      </c>
      <c r="J41" s="7">
        <v>3</v>
      </c>
      <c r="K41" s="7">
        <v>1</v>
      </c>
      <c r="L41" s="6">
        <v>6</v>
      </c>
      <c r="M41" s="7">
        <f t="shared" si="2"/>
        <v>24</v>
      </c>
      <c r="N41" s="7" t="s">
        <v>234</v>
      </c>
      <c r="O41" s="4" t="s">
        <v>235</v>
      </c>
      <c r="P41" s="4" t="s">
        <v>236</v>
      </c>
    </row>
    <row r="42" spans="1:17" x14ac:dyDescent="0.25">
      <c r="A42">
        <f t="shared" si="0"/>
        <v>0</v>
      </c>
      <c r="B42">
        <f t="shared" si="1"/>
        <v>0</v>
      </c>
      <c r="E42" s="1" t="s">
        <v>237</v>
      </c>
      <c r="F42" s="7">
        <v>0</v>
      </c>
      <c r="G42" s="7">
        <v>0</v>
      </c>
      <c r="H42" s="7">
        <v>0</v>
      </c>
      <c r="I42" s="7">
        <v>0</v>
      </c>
      <c r="J42" s="7">
        <v>0</v>
      </c>
      <c r="K42" s="7">
        <v>0</v>
      </c>
      <c r="L42" s="6">
        <v>0</v>
      </c>
      <c r="M42" s="7">
        <f t="shared" si="2"/>
        <v>0</v>
      </c>
      <c r="N42" s="7"/>
      <c r="O42" s="4"/>
      <c r="P42" s="4"/>
    </row>
    <row r="43" spans="1:17" x14ac:dyDescent="0.25">
      <c r="A43">
        <f t="shared" si="0"/>
        <v>0</v>
      </c>
      <c r="B43">
        <f t="shared" si="1"/>
        <v>1</v>
      </c>
      <c r="E43" s="1" t="s">
        <v>238</v>
      </c>
      <c r="F43" s="7">
        <v>1</v>
      </c>
      <c r="G43" s="7">
        <v>0</v>
      </c>
      <c r="H43" s="7">
        <v>0</v>
      </c>
      <c r="I43" s="7">
        <v>1</v>
      </c>
      <c r="J43" s="7">
        <v>1</v>
      </c>
      <c r="K43" s="7">
        <v>0</v>
      </c>
      <c r="L43" s="6">
        <v>0</v>
      </c>
      <c r="M43" s="7">
        <f t="shared" si="2"/>
        <v>3</v>
      </c>
      <c r="N43" s="7"/>
      <c r="O43" s="4"/>
      <c r="P43" s="4"/>
    </row>
    <row r="44" spans="1:17" ht="150" x14ac:dyDescent="0.25">
      <c r="A44">
        <f t="shared" si="0"/>
        <v>1</v>
      </c>
      <c r="B44">
        <f t="shared" si="1"/>
        <v>1</v>
      </c>
      <c r="C44">
        <v>1</v>
      </c>
      <c r="E44" s="1" t="s">
        <v>239</v>
      </c>
      <c r="F44" s="7">
        <v>3</v>
      </c>
      <c r="G44" s="7">
        <v>0</v>
      </c>
      <c r="H44" s="7">
        <v>0</v>
      </c>
      <c r="I44" s="7">
        <v>0</v>
      </c>
      <c r="J44" s="7">
        <v>6</v>
      </c>
      <c r="K44" s="7">
        <v>0</v>
      </c>
      <c r="L44" s="6">
        <v>11</v>
      </c>
      <c r="M44" s="7">
        <f t="shared" si="2"/>
        <v>20</v>
      </c>
      <c r="N44" s="7" t="s">
        <v>240</v>
      </c>
      <c r="O44" s="4" t="s">
        <v>241</v>
      </c>
      <c r="P44" s="4"/>
    </row>
    <row r="45" spans="1:17" x14ac:dyDescent="0.25">
      <c r="A45">
        <f t="shared" si="0"/>
        <v>0</v>
      </c>
      <c r="B45">
        <f t="shared" si="1"/>
        <v>1</v>
      </c>
      <c r="E45" s="1" t="s">
        <v>242</v>
      </c>
      <c r="F45" s="7">
        <v>4</v>
      </c>
      <c r="G45" s="7">
        <v>1</v>
      </c>
      <c r="H45" s="7">
        <v>0</v>
      </c>
      <c r="I45" s="7">
        <v>0</v>
      </c>
      <c r="J45" s="7">
        <v>0</v>
      </c>
      <c r="K45" s="7">
        <v>0</v>
      </c>
      <c r="L45" s="6">
        <v>1</v>
      </c>
      <c r="M45" s="7">
        <f t="shared" si="2"/>
        <v>6</v>
      </c>
      <c r="N45" s="7"/>
      <c r="O45" s="4"/>
      <c r="P45" s="4"/>
    </row>
    <row r="46" spans="1:17" ht="225" x14ac:dyDescent="0.25">
      <c r="A46">
        <f t="shared" si="0"/>
        <v>1</v>
      </c>
      <c r="B46">
        <f t="shared" si="1"/>
        <v>1</v>
      </c>
      <c r="D46">
        <v>1</v>
      </c>
      <c r="E46" s="1" t="s">
        <v>243</v>
      </c>
      <c r="F46" s="7">
        <v>9</v>
      </c>
      <c r="G46" s="7">
        <v>0</v>
      </c>
      <c r="H46" s="7">
        <v>0</v>
      </c>
      <c r="I46" s="7">
        <v>0</v>
      </c>
      <c r="J46" s="7">
        <v>1</v>
      </c>
      <c r="K46" s="7">
        <v>0</v>
      </c>
      <c r="L46" s="6">
        <v>4</v>
      </c>
      <c r="M46" s="7">
        <f t="shared" si="2"/>
        <v>14</v>
      </c>
      <c r="N46" s="7" t="s">
        <v>244</v>
      </c>
      <c r="O46" s="4" t="s">
        <v>245</v>
      </c>
      <c r="P46" s="4"/>
    </row>
    <row r="47" spans="1:17" x14ac:dyDescent="0.25">
      <c r="A47">
        <f t="shared" si="0"/>
        <v>0</v>
      </c>
      <c r="B47">
        <f t="shared" si="1"/>
        <v>0</v>
      </c>
      <c r="E47" s="1" t="s">
        <v>246</v>
      </c>
      <c r="F47" s="7">
        <v>0</v>
      </c>
      <c r="G47" s="7">
        <v>0</v>
      </c>
      <c r="H47" s="7">
        <v>0</v>
      </c>
      <c r="I47" s="7">
        <v>0</v>
      </c>
      <c r="J47" s="7">
        <v>0</v>
      </c>
      <c r="K47" s="7">
        <v>0</v>
      </c>
      <c r="L47" s="6">
        <v>0</v>
      </c>
      <c r="M47" s="7">
        <f t="shared" si="2"/>
        <v>0</v>
      </c>
      <c r="N47" s="7"/>
      <c r="O47" s="4"/>
      <c r="P47" s="4"/>
    </row>
    <row r="48" spans="1:17" x14ac:dyDescent="0.25">
      <c r="A48">
        <f t="shared" si="0"/>
        <v>0</v>
      </c>
      <c r="B48">
        <f t="shared" si="1"/>
        <v>0</v>
      </c>
      <c r="E48" s="1" t="s">
        <v>247</v>
      </c>
      <c r="F48" s="7">
        <v>0</v>
      </c>
      <c r="G48" s="7">
        <v>0</v>
      </c>
      <c r="H48" s="7">
        <v>0</v>
      </c>
      <c r="I48" s="7">
        <v>0</v>
      </c>
      <c r="J48" s="7">
        <v>0</v>
      </c>
      <c r="K48" s="7">
        <v>0</v>
      </c>
      <c r="L48" s="6">
        <v>0</v>
      </c>
      <c r="M48" s="7">
        <f t="shared" si="2"/>
        <v>0</v>
      </c>
      <c r="N48" s="7"/>
      <c r="O48" s="4"/>
      <c r="P48" s="4"/>
    </row>
    <row r="49" spans="1:16" x14ac:dyDescent="0.25">
      <c r="A49">
        <f t="shared" si="0"/>
        <v>1</v>
      </c>
      <c r="B49">
        <f t="shared" si="1"/>
        <v>1</v>
      </c>
      <c r="E49" s="1" t="s">
        <v>248</v>
      </c>
      <c r="F49" s="7">
        <v>6</v>
      </c>
      <c r="G49" s="7">
        <v>1</v>
      </c>
      <c r="H49" s="7">
        <v>0</v>
      </c>
      <c r="I49" s="7">
        <v>2</v>
      </c>
      <c r="J49" s="7">
        <v>1</v>
      </c>
      <c r="K49" s="7">
        <v>0</v>
      </c>
      <c r="L49" s="6">
        <v>6</v>
      </c>
      <c r="M49" s="7">
        <f t="shared" si="2"/>
        <v>16</v>
      </c>
      <c r="N49" s="7"/>
      <c r="O49" s="4"/>
      <c r="P49" s="4"/>
    </row>
    <row r="50" spans="1:16" x14ac:dyDescent="0.25">
      <c r="A50">
        <f t="shared" si="0"/>
        <v>0</v>
      </c>
      <c r="B50">
        <f t="shared" si="1"/>
        <v>1</v>
      </c>
      <c r="E50" s="1" t="s">
        <v>249</v>
      </c>
      <c r="F50" s="7">
        <v>0</v>
      </c>
      <c r="G50" s="7">
        <v>0</v>
      </c>
      <c r="H50" s="7">
        <v>0</v>
      </c>
      <c r="I50" s="7">
        <v>2</v>
      </c>
      <c r="J50" s="7">
        <v>0</v>
      </c>
      <c r="K50" s="7">
        <v>0</v>
      </c>
      <c r="L50" s="6">
        <v>2</v>
      </c>
      <c r="M50" s="7">
        <f t="shared" si="2"/>
        <v>4</v>
      </c>
      <c r="N50" s="7"/>
      <c r="O50" s="4"/>
      <c r="P50" s="4"/>
    </row>
    <row r="51" spans="1:16" x14ac:dyDescent="0.25">
      <c r="A51">
        <f t="shared" si="0"/>
        <v>1</v>
      </c>
      <c r="B51">
        <f t="shared" si="1"/>
        <v>1</v>
      </c>
      <c r="E51" s="1" t="s">
        <v>250</v>
      </c>
      <c r="F51" s="7">
        <v>7</v>
      </c>
      <c r="G51" s="7">
        <v>1</v>
      </c>
      <c r="H51" s="7">
        <v>0</v>
      </c>
      <c r="I51" s="7">
        <v>2</v>
      </c>
      <c r="J51" s="7">
        <v>1</v>
      </c>
      <c r="K51" s="7">
        <v>0</v>
      </c>
      <c r="L51" s="6">
        <v>5</v>
      </c>
      <c r="M51" s="7">
        <f t="shared" si="2"/>
        <v>16</v>
      </c>
      <c r="N51" s="7"/>
      <c r="O51" s="4"/>
      <c r="P51" s="4"/>
    </row>
    <row r="52" spans="1:16" x14ac:dyDescent="0.25">
      <c r="A52">
        <f t="shared" si="0"/>
        <v>0</v>
      </c>
      <c r="B52">
        <f t="shared" si="1"/>
        <v>0</v>
      </c>
      <c r="E52" s="1" t="s">
        <v>251</v>
      </c>
      <c r="F52" s="7">
        <v>0</v>
      </c>
      <c r="G52" s="7">
        <v>0</v>
      </c>
      <c r="H52" s="7">
        <v>0</v>
      </c>
      <c r="I52" s="7">
        <v>0</v>
      </c>
      <c r="J52" s="7">
        <v>0</v>
      </c>
      <c r="K52" s="7">
        <v>0</v>
      </c>
      <c r="L52" s="6">
        <v>0</v>
      </c>
      <c r="M52" s="7">
        <f t="shared" si="2"/>
        <v>0</v>
      </c>
      <c r="N52" s="7"/>
      <c r="O52" s="4"/>
      <c r="P52" s="4"/>
    </row>
    <row r="53" spans="1:16" ht="120" x14ac:dyDescent="0.25">
      <c r="A53">
        <f t="shared" si="0"/>
        <v>1</v>
      </c>
      <c r="B53">
        <f t="shared" si="1"/>
        <v>1</v>
      </c>
      <c r="C53">
        <v>1</v>
      </c>
      <c r="E53" s="1" t="s">
        <v>252</v>
      </c>
      <c r="F53" s="7">
        <v>7</v>
      </c>
      <c r="G53" s="7">
        <v>0</v>
      </c>
      <c r="H53" s="7">
        <v>0</v>
      </c>
      <c r="I53" s="7">
        <v>2</v>
      </c>
      <c r="J53" s="7">
        <v>4</v>
      </c>
      <c r="K53" s="7">
        <v>0</v>
      </c>
      <c r="L53" s="6">
        <v>4</v>
      </c>
      <c r="M53" s="7">
        <f t="shared" si="2"/>
        <v>17</v>
      </c>
      <c r="N53" s="7" t="s">
        <v>253</v>
      </c>
      <c r="O53" s="4"/>
      <c r="P53" s="4"/>
    </row>
    <row r="54" spans="1:16" x14ac:dyDescent="0.25">
      <c r="A54">
        <f>SUM(M54&gt;9)</f>
        <v>1</v>
      </c>
      <c r="B54">
        <f>SUM(M54&gt;0)</f>
        <v>1</v>
      </c>
      <c r="E54" s="1" t="s">
        <v>254</v>
      </c>
      <c r="F54" s="7">
        <v>5</v>
      </c>
      <c r="G54" s="7">
        <v>1</v>
      </c>
      <c r="H54" s="7">
        <v>0</v>
      </c>
      <c r="I54" s="7">
        <v>2</v>
      </c>
      <c r="J54" s="7">
        <v>1</v>
      </c>
      <c r="K54" s="7">
        <v>0</v>
      </c>
      <c r="L54" s="6">
        <v>4</v>
      </c>
      <c r="M54" s="7">
        <f t="shared" si="2"/>
        <v>13</v>
      </c>
      <c r="N54" s="7"/>
      <c r="O54" s="4"/>
      <c r="P54" s="4"/>
    </row>
    <row r="56" spans="1:16" x14ac:dyDescent="0.25">
      <c r="A56">
        <f>SUM(A2:A54)</f>
        <v>25</v>
      </c>
      <c r="B56">
        <f>SUM(B2:B54)</f>
        <v>43</v>
      </c>
      <c r="C56">
        <f>SUM(C2:C54)</f>
        <v>5</v>
      </c>
      <c r="D56">
        <f>SUM(D2:D54)</f>
        <v>7</v>
      </c>
      <c r="F56">
        <f>COUNT(F2:F54)</f>
        <v>53</v>
      </c>
      <c r="M56">
        <f>SUM(M2:M54)</f>
        <v>514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opLeftCell="A65" workbookViewId="0">
      <selection activeCell="A69" sqref="A69:XFD69"/>
    </sheetView>
  </sheetViews>
  <sheetFormatPr defaultRowHeight="15" x14ac:dyDescent="0.25"/>
  <cols>
    <col min="1" max="4" width="9.140625" style="4"/>
    <col min="5" max="5" width="17.7109375" style="2" bestFit="1" customWidth="1"/>
    <col min="6" max="6" width="8.140625" style="4" bestFit="1" customWidth="1"/>
    <col min="7" max="7" width="8" style="4" bestFit="1" customWidth="1"/>
    <col min="8" max="8" width="4.140625" style="4" bestFit="1" customWidth="1"/>
    <col min="9" max="9" width="9.140625" style="4" bestFit="1" customWidth="1"/>
    <col min="10" max="10" width="7.7109375" style="4" bestFit="1" customWidth="1"/>
    <col min="11" max="11" width="4.28515625" style="4" bestFit="1" customWidth="1"/>
    <col min="12" max="12" width="8.28515625" style="7" bestFit="1" customWidth="1"/>
    <col min="13" max="13" width="9.140625" style="4"/>
    <col min="14" max="16" width="35.7109375" style="4" customWidth="1"/>
    <col min="17" max="16384" width="9.140625" style="4"/>
  </cols>
  <sheetData>
    <row r="1" spans="1:15" s="2" customFormat="1" x14ac:dyDescent="0.25">
      <c r="C1" s="2" t="s">
        <v>103</v>
      </c>
      <c r="D1" s="2" t="s">
        <v>104</v>
      </c>
      <c r="E1" s="1"/>
      <c r="F1" s="1" t="s">
        <v>0</v>
      </c>
      <c r="G1" s="1" t="s">
        <v>1</v>
      </c>
      <c r="H1" s="1" t="s">
        <v>2</v>
      </c>
      <c r="I1" s="1" t="s">
        <v>3</v>
      </c>
      <c r="J1" s="1" t="s">
        <v>4</v>
      </c>
      <c r="K1" s="1" t="s">
        <v>5</v>
      </c>
      <c r="L1" s="3" t="s">
        <v>90</v>
      </c>
      <c r="M1" s="1" t="s">
        <v>6</v>
      </c>
      <c r="N1" s="1" t="s">
        <v>7</v>
      </c>
    </row>
    <row r="2" spans="1:15" x14ac:dyDescent="0.25">
      <c r="A2" s="4">
        <f t="shared" ref="A2:A65" si="0">SUM(M2&gt;9)</f>
        <v>1</v>
      </c>
      <c r="B2" s="4">
        <f t="shared" ref="B2:B65" si="1">SUM(M2&gt;0)</f>
        <v>1</v>
      </c>
      <c r="E2" s="1" t="s">
        <v>256</v>
      </c>
      <c r="F2" s="7">
        <v>10</v>
      </c>
      <c r="G2" s="7">
        <v>0</v>
      </c>
      <c r="H2" s="7">
        <v>0</v>
      </c>
      <c r="I2" s="7">
        <v>0</v>
      </c>
      <c r="J2" s="7">
        <v>0</v>
      </c>
      <c r="K2" s="7">
        <v>0</v>
      </c>
      <c r="L2" s="6">
        <v>4</v>
      </c>
      <c r="M2" s="7">
        <f>SUM(F2:L2)</f>
        <v>14</v>
      </c>
      <c r="N2" s="7"/>
    </row>
    <row r="3" spans="1:15" x14ac:dyDescent="0.25">
      <c r="A3" s="4">
        <f t="shared" si="0"/>
        <v>0</v>
      </c>
      <c r="B3" s="4">
        <f t="shared" si="1"/>
        <v>0</v>
      </c>
      <c r="E3" s="1" t="s">
        <v>257</v>
      </c>
      <c r="F3" s="7">
        <v>0</v>
      </c>
      <c r="G3" s="7">
        <v>0</v>
      </c>
      <c r="H3" s="7">
        <v>0</v>
      </c>
      <c r="I3" s="7">
        <v>0</v>
      </c>
      <c r="J3" s="7">
        <v>0</v>
      </c>
      <c r="K3" s="7">
        <v>0</v>
      </c>
      <c r="L3" s="6">
        <v>0</v>
      </c>
      <c r="M3" s="7">
        <f t="shared" ref="M3:M66" si="2">SUM(F3:L3)</f>
        <v>0</v>
      </c>
      <c r="N3" s="7"/>
    </row>
    <row r="4" spans="1:15" ht="285" x14ac:dyDescent="0.25">
      <c r="A4" s="4">
        <f t="shared" si="0"/>
        <v>0</v>
      </c>
      <c r="B4" s="4">
        <f t="shared" si="1"/>
        <v>1</v>
      </c>
      <c r="C4" s="4">
        <v>1</v>
      </c>
      <c r="E4" s="1" t="s">
        <v>258</v>
      </c>
      <c r="F4" s="7">
        <v>5</v>
      </c>
      <c r="G4" s="7">
        <v>0</v>
      </c>
      <c r="H4" s="7">
        <v>0</v>
      </c>
      <c r="I4" s="7">
        <v>0</v>
      </c>
      <c r="J4" s="7">
        <v>1</v>
      </c>
      <c r="K4" s="7">
        <v>0</v>
      </c>
      <c r="L4" s="6">
        <v>0</v>
      </c>
      <c r="M4" s="7">
        <f t="shared" si="2"/>
        <v>6</v>
      </c>
      <c r="N4" s="7" t="s">
        <v>259</v>
      </c>
      <c r="O4" s="4" t="s">
        <v>260</v>
      </c>
    </row>
    <row r="5" spans="1:15" ht="30" x14ac:dyDescent="0.25">
      <c r="A5" s="4">
        <f t="shared" si="0"/>
        <v>0</v>
      </c>
      <c r="B5" s="4">
        <f t="shared" si="1"/>
        <v>1</v>
      </c>
      <c r="C5" s="4">
        <v>1</v>
      </c>
      <c r="E5" s="1" t="s">
        <v>175</v>
      </c>
      <c r="F5" s="7">
        <v>5</v>
      </c>
      <c r="G5" s="7">
        <v>0</v>
      </c>
      <c r="H5" s="7">
        <v>0</v>
      </c>
      <c r="I5" s="7">
        <v>0</v>
      </c>
      <c r="J5" s="7">
        <v>0</v>
      </c>
      <c r="K5" s="7">
        <v>0</v>
      </c>
      <c r="L5" s="6">
        <v>2</v>
      </c>
      <c r="M5" s="7">
        <f t="shared" si="2"/>
        <v>7</v>
      </c>
      <c r="N5" s="7" t="s">
        <v>261</v>
      </c>
    </row>
    <row r="6" spans="1:15" ht="105" x14ac:dyDescent="0.25">
      <c r="A6" s="4">
        <f t="shared" si="0"/>
        <v>0</v>
      </c>
      <c r="B6" s="4">
        <f t="shared" si="1"/>
        <v>1</v>
      </c>
      <c r="C6" s="4">
        <v>1</v>
      </c>
      <c r="E6" s="1" t="s">
        <v>262</v>
      </c>
      <c r="F6" s="7">
        <v>2</v>
      </c>
      <c r="G6" s="7">
        <v>0</v>
      </c>
      <c r="H6" s="7">
        <v>0</v>
      </c>
      <c r="I6" s="7">
        <v>0</v>
      </c>
      <c r="J6" s="7">
        <v>1</v>
      </c>
      <c r="K6" s="7">
        <v>0</v>
      </c>
      <c r="L6" s="6">
        <v>0</v>
      </c>
      <c r="M6" s="7">
        <f t="shared" si="2"/>
        <v>3</v>
      </c>
      <c r="N6" s="7" t="s">
        <v>263</v>
      </c>
      <c r="O6" s="4" t="s">
        <v>264</v>
      </c>
    </row>
    <row r="7" spans="1:15" x14ac:dyDescent="0.25">
      <c r="A7" s="4">
        <f t="shared" si="0"/>
        <v>0</v>
      </c>
      <c r="B7" s="4">
        <f t="shared" si="1"/>
        <v>0</v>
      </c>
      <c r="E7" s="1" t="s">
        <v>265</v>
      </c>
      <c r="F7" s="7">
        <v>0</v>
      </c>
      <c r="G7" s="7">
        <v>0</v>
      </c>
      <c r="H7" s="7">
        <v>0</v>
      </c>
      <c r="I7" s="7">
        <v>0</v>
      </c>
      <c r="J7" s="7">
        <v>0</v>
      </c>
      <c r="K7" s="7">
        <v>0</v>
      </c>
      <c r="L7" s="6">
        <v>0</v>
      </c>
      <c r="M7" s="7">
        <f t="shared" si="2"/>
        <v>0</v>
      </c>
      <c r="N7" s="7"/>
    </row>
    <row r="8" spans="1:15" x14ac:dyDescent="0.25">
      <c r="A8" s="4">
        <f t="shared" si="0"/>
        <v>0</v>
      </c>
      <c r="B8" s="4">
        <f t="shared" si="1"/>
        <v>1</v>
      </c>
      <c r="E8" s="1" t="s">
        <v>177</v>
      </c>
      <c r="F8" s="7">
        <v>3</v>
      </c>
      <c r="G8" s="7">
        <v>0</v>
      </c>
      <c r="H8" s="7">
        <v>0</v>
      </c>
      <c r="I8" s="7">
        <v>0</v>
      </c>
      <c r="J8" s="7">
        <v>0</v>
      </c>
      <c r="K8" s="7">
        <v>0</v>
      </c>
      <c r="L8" s="6">
        <v>0</v>
      </c>
      <c r="M8" s="7">
        <f t="shared" si="2"/>
        <v>3</v>
      </c>
      <c r="N8" s="7"/>
    </row>
    <row r="9" spans="1:15" ht="135" x14ac:dyDescent="0.25">
      <c r="A9" s="4">
        <f t="shared" si="0"/>
        <v>1</v>
      </c>
      <c r="B9" s="4">
        <f t="shared" si="1"/>
        <v>1</v>
      </c>
      <c r="E9" s="1" t="s">
        <v>266</v>
      </c>
      <c r="F9" s="7">
        <v>2</v>
      </c>
      <c r="G9" s="7">
        <v>0</v>
      </c>
      <c r="H9" s="7">
        <v>0</v>
      </c>
      <c r="I9" s="7">
        <v>3</v>
      </c>
      <c r="J9" s="7">
        <v>3</v>
      </c>
      <c r="K9" s="7">
        <v>2</v>
      </c>
      <c r="L9" s="6">
        <v>1</v>
      </c>
      <c r="M9" s="7">
        <f t="shared" si="2"/>
        <v>11</v>
      </c>
      <c r="N9" s="7" t="s">
        <v>267</v>
      </c>
    </row>
    <row r="10" spans="1:15" x14ac:dyDescent="0.25">
      <c r="A10" s="4">
        <f t="shared" si="0"/>
        <v>0</v>
      </c>
      <c r="B10" s="4">
        <f t="shared" si="1"/>
        <v>0</v>
      </c>
      <c r="E10" s="1" t="s">
        <v>182</v>
      </c>
      <c r="F10" s="7">
        <v>0</v>
      </c>
      <c r="G10" s="7">
        <v>0</v>
      </c>
      <c r="H10" s="7">
        <v>0</v>
      </c>
      <c r="I10" s="7">
        <v>0</v>
      </c>
      <c r="J10" s="7">
        <v>0</v>
      </c>
      <c r="K10" s="7">
        <v>0</v>
      </c>
      <c r="L10" s="6">
        <v>0</v>
      </c>
      <c r="M10" s="7">
        <f t="shared" si="2"/>
        <v>0</v>
      </c>
      <c r="N10" s="7"/>
    </row>
    <row r="11" spans="1:15" x14ac:dyDescent="0.25">
      <c r="A11" s="4">
        <f t="shared" si="0"/>
        <v>1</v>
      </c>
      <c r="B11" s="4">
        <f t="shared" si="1"/>
        <v>1</v>
      </c>
      <c r="E11" s="1" t="s">
        <v>268</v>
      </c>
      <c r="F11" s="7">
        <v>8</v>
      </c>
      <c r="G11" s="7">
        <v>1</v>
      </c>
      <c r="H11" s="7">
        <v>0</v>
      </c>
      <c r="I11" s="7">
        <v>2</v>
      </c>
      <c r="J11" s="7">
        <v>1</v>
      </c>
      <c r="K11" s="7">
        <v>0</v>
      </c>
      <c r="L11" s="6">
        <v>8</v>
      </c>
      <c r="M11" s="7">
        <f t="shared" si="2"/>
        <v>20</v>
      </c>
      <c r="N11" s="7"/>
    </row>
    <row r="12" spans="1:15" x14ac:dyDescent="0.25">
      <c r="A12" s="4">
        <f t="shared" si="0"/>
        <v>1</v>
      </c>
      <c r="B12" s="4">
        <f t="shared" si="1"/>
        <v>1</v>
      </c>
      <c r="E12" s="1" t="s">
        <v>184</v>
      </c>
      <c r="F12" s="7">
        <v>7</v>
      </c>
      <c r="G12" s="7">
        <v>1</v>
      </c>
      <c r="H12" s="7">
        <v>0</v>
      </c>
      <c r="I12" s="7">
        <v>3</v>
      </c>
      <c r="J12" s="7">
        <v>2</v>
      </c>
      <c r="K12" s="7">
        <v>0</v>
      </c>
      <c r="L12" s="6">
        <v>6</v>
      </c>
      <c r="M12" s="7">
        <f t="shared" si="2"/>
        <v>19</v>
      </c>
      <c r="N12" s="7"/>
    </row>
    <row r="13" spans="1:15" x14ac:dyDescent="0.25">
      <c r="A13" s="4">
        <f t="shared" si="0"/>
        <v>0</v>
      </c>
      <c r="B13" s="4">
        <f t="shared" si="1"/>
        <v>0</v>
      </c>
      <c r="E13" s="1" t="s">
        <v>269</v>
      </c>
      <c r="F13" s="7">
        <v>0</v>
      </c>
      <c r="G13" s="7">
        <v>0</v>
      </c>
      <c r="H13" s="7">
        <v>0</v>
      </c>
      <c r="I13" s="7">
        <v>0</v>
      </c>
      <c r="J13" s="7">
        <v>0</v>
      </c>
      <c r="K13" s="7">
        <v>0</v>
      </c>
      <c r="L13" s="6">
        <v>0</v>
      </c>
      <c r="M13" s="7">
        <f t="shared" si="2"/>
        <v>0</v>
      </c>
      <c r="N13" s="7"/>
    </row>
    <row r="14" spans="1:15" ht="30" x14ac:dyDescent="0.25">
      <c r="A14" s="4">
        <f t="shared" si="0"/>
        <v>0</v>
      </c>
      <c r="B14" s="4">
        <f t="shared" si="1"/>
        <v>1</v>
      </c>
      <c r="C14" s="4">
        <v>1</v>
      </c>
      <c r="E14" s="1" t="s">
        <v>270</v>
      </c>
      <c r="F14" s="7">
        <v>2</v>
      </c>
      <c r="G14" s="7">
        <v>0</v>
      </c>
      <c r="H14" s="7">
        <v>0</v>
      </c>
      <c r="I14" s="7">
        <v>0</v>
      </c>
      <c r="J14" s="7">
        <v>1</v>
      </c>
      <c r="K14" s="7">
        <v>0</v>
      </c>
      <c r="L14" s="6">
        <v>1</v>
      </c>
      <c r="M14" s="7">
        <f t="shared" si="2"/>
        <v>4</v>
      </c>
      <c r="N14" s="7" t="s">
        <v>271</v>
      </c>
    </row>
    <row r="15" spans="1:15" x14ac:dyDescent="0.25">
      <c r="A15" s="4">
        <f t="shared" si="0"/>
        <v>1</v>
      </c>
      <c r="B15" s="4">
        <f t="shared" si="1"/>
        <v>1</v>
      </c>
      <c r="E15" s="1" t="s">
        <v>272</v>
      </c>
      <c r="F15" s="7">
        <v>3</v>
      </c>
      <c r="G15" s="7">
        <v>1</v>
      </c>
      <c r="H15" s="7">
        <v>0</v>
      </c>
      <c r="I15" s="7">
        <v>2</v>
      </c>
      <c r="J15" s="7">
        <v>1</v>
      </c>
      <c r="K15" s="7">
        <v>0</v>
      </c>
      <c r="L15" s="6">
        <v>4</v>
      </c>
      <c r="M15" s="7">
        <f t="shared" si="2"/>
        <v>11</v>
      </c>
      <c r="N15" s="7"/>
    </row>
    <row r="16" spans="1:15" ht="135" x14ac:dyDescent="0.25">
      <c r="A16" s="4">
        <f t="shared" si="0"/>
        <v>1</v>
      </c>
      <c r="B16" s="4">
        <f t="shared" si="1"/>
        <v>1</v>
      </c>
      <c r="D16" s="4">
        <v>1</v>
      </c>
      <c r="E16" s="1" t="s">
        <v>273</v>
      </c>
      <c r="F16" s="7">
        <v>9</v>
      </c>
      <c r="G16" s="7">
        <v>0</v>
      </c>
      <c r="H16" s="7">
        <v>0</v>
      </c>
      <c r="I16" s="7">
        <v>0</v>
      </c>
      <c r="J16" s="7">
        <v>1</v>
      </c>
      <c r="K16" s="7">
        <v>4</v>
      </c>
      <c r="L16" s="6">
        <v>2</v>
      </c>
      <c r="M16" s="7">
        <f t="shared" si="2"/>
        <v>16</v>
      </c>
      <c r="N16" s="7" t="s">
        <v>274</v>
      </c>
      <c r="O16" s="4" t="s">
        <v>275</v>
      </c>
    </row>
    <row r="17" spans="1:16" ht="120" x14ac:dyDescent="0.25">
      <c r="A17" s="4">
        <f t="shared" si="0"/>
        <v>0</v>
      </c>
      <c r="B17" s="4">
        <f t="shared" si="1"/>
        <v>1</v>
      </c>
      <c r="D17" s="4">
        <v>1</v>
      </c>
      <c r="E17" s="1" t="s">
        <v>276</v>
      </c>
      <c r="F17" s="7">
        <v>2</v>
      </c>
      <c r="G17" s="7">
        <v>0</v>
      </c>
      <c r="H17" s="7">
        <v>0</v>
      </c>
      <c r="I17" s="7">
        <v>0</v>
      </c>
      <c r="J17" s="7">
        <v>0</v>
      </c>
      <c r="K17" s="7">
        <v>0</v>
      </c>
      <c r="L17" s="6">
        <v>0</v>
      </c>
      <c r="M17" s="7">
        <f t="shared" si="2"/>
        <v>2</v>
      </c>
      <c r="N17" s="7" t="s">
        <v>277</v>
      </c>
      <c r="O17" s="4" t="s">
        <v>278</v>
      </c>
      <c r="P17" s="4" t="s">
        <v>279</v>
      </c>
    </row>
    <row r="18" spans="1:16" x14ac:dyDescent="0.25">
      <c r="A18" s="4">
        <f t="shared" si="0"/>
        <v>0</v>
      </c>
      <c r="B18" s="4">
        <f t="shared" si="1"/>
        <v>1</v>
      </c>
      <c r="E18" s="1" t="s">
        <v>191</v>
      </c>
      <c r="F18" s="7">
        <v>4</v>
      </c>
      <c r="G18" s="7">
        <v>0</v>
      </c>
      <c r="H18" s="7">
        <v>0</v>
      </c>
      <c r="I18" s="7">
        <v>0</v>
      </c>
      <c r="J18" s="7">
        <v>0</v>
      </c>
      <c r="K18" s="7">
        <v>0</v>
      </c>
      <c r="L18" s="6">
        <v>3</v>
      </c>
      <c r="M18" s="7">
        <f t="shared" si="2"/>
        <v>7</v>
      </c>
      <c r="N18" s="7"/>
    </row>
    <row r="19" spans="1:16" x14ac:dyDescent="0.25">
      <c r="A19" s="4">
        <f t="shared" si="0"/>
        <v>0</v>
      </c>
      <c r="B19" s="4">
        <f t="shared" si="1"/>
        <v>0</v>
      </c>
      <c r="E19" s="1" t="s">
        <v>280</v>
      </c>
      <c r="F19" s="7">
        <v>0</v>
      </c>
      <c r="G19" s="7">
        <v>0</v>
      </c>
      <c r="H19" s="7">
        <v>0</v>
      </c>
      <c r="I19" s="7">
        <v>0</v>
      </c>
      <c r="J19" s="7">
        <v>0</v>
      </c>
      <c r="K19" s="7">
        <v>0</v>
      </c>
      <c r="L19" s="6">
        <v>0</v>
      </c>
      <c r="M19" s="7">
        <f t="shared" si="2"/>
        <v>0</v>
      </c>
      <c r="N19" s="7"/>
    </row>
    <row r="20" spans="1:16" x14ac:dyDescent="0.25">
      <c r="A20" s="4">
        <f t="shared" si="0"/>
        <v>0</v>
      </c>
      <c r="B20" s="4">
        <f t="shared" si="1"/>
        <v>1</v>
      </c>
      <c r="E20" s="1" t="s">
        <v>281</v>
      </c>
      <c r="F20" s="7">
        <v>1</v>
      </c>
      <c r="G20" s="7">
        <v>0</v>
      </c>
      <c r="H20" s="7">
        <v>0</v>
      </c>
      <c r="I20" s="7">
        <v>0</v>
      </c>
      <c r="J20" s="7">
        <v>1</v>
      </c>
      <c r="K20" s="7">
        <v>0</v>
      </c>
      <c r="L20" s="6">
        <v>1</v>
      </c>
      <c r="M20" s="7">
        <f t="shared" si="2"/>
        <v>3</v>
      </c>
      <c r="N20" s="7"/>
    </row>
    <row r="21" spans="1:16" x14ac:dyDescent="0.25">
      <c r="A21" s="4">
        <f t="shared" si="0"/>
        <v>0</v>
      </c>
      <c r="B21" s="4">
        <f t="shared" si="1"/>
        <v>1</v>
      </c>
      <c r="E21" s="1" t="s">
        <v>282</v>
      </c>
      <c r="F21" s="7">
        <v>1</v>
      </c>
      <c r="G21" s="7">
        <v>0</v>
      </c>
      <c r="H21" s="7">
        <v>0</v>
      </c>
      <c r="I21" s="7">
        <v>0</v>
      </c>
      <c r="J21" s="7">
        <v>0</v>
      </c>
      <c r="K21" s="7">
        <v>0</v>
      </c>
      <c r="L21" s="6">
        <v>0</v>
      </c>
      <c r="M21" s="7">
        <f t="shared" si="2"/>
        <v>1</v>
      </c>
      <c r="N21" s="7"/>
    </row>
    <row r="22" spans="1:16" x14ac:dyDescent="0.25">
      <c r="A22" s="4">
        <f t="shared" si="0"/>
        <v>0</v>
      </c>
      <c r="B22" s="4">
        <f t="shared" si="1"/>
        <v>1</v>
      </c>
      <c r="E22" s="1" t="s">
        <v>283</v>
      </c>
      <c r="F22" s="7">
        <v>0</v>
      </c>
      <c r="G22" s="7">
        <v>0</v>
      </c>
      <c r="H22" s="7">
        <v>0</v>
      </c>
      <c r="I22" s="7">
        <v>0</v>
      </c>
      <c r="J22" s="7">
        <v>0</v>
      </c>
      <c r="K22" s="7">
        <v>0</v>
      </c>
      <c r="L22" s="6">
        <v>2</v>
      </c>
      <c r="M22" s="7">
        <f t="shared" si="2"/>
        <v>2</v>
      </c>
      <c r="N22" s="7"/>
    </row>
    <row r="23" spans="1:16" x14ac:dyDescent="0.25">
      <c r="A23" s="4">
        <f t="shared" si="0"/>
        <v>0</v>
      </c>
      <c r="B23" s="4">
        <f t="shared" si="1"/>
        <v>1</v>
      </c>
      <c r="E23" s="1" t="s">
        <v>284</v>
      </c>
      <c r="F23" s="7">
        <v>1</v>
      </c>
      <c r="G23" s="7">
        <v>0</v>
      </c>
      <c r="H23" s="7">
        <v>0</v>
      </c>
      <c r="I23" s="7">
        <v>0</v>
      </c>
      <c r="J23" s="7">
        <v>1</v>
      </c>
      <c r="K23" s="7">
        <v>0</v>
      </c>
      <c r="L23" s="6">
        <v>2</v>
      </c>
      <c r="M23" s="7">
        <f t="shared" si="2"/>
        <v>4</v>
      </c>
      <c r="N23" s="7"/>
    </row>
    <row r="24" spans="1:16" x14ac:dyDescent="0.25">
      <c r="A24" s="4">
        <f t="shared" si="0"/>
        <v>0</v>
      </c>
      <c r="B24" s="4">
        <f t="shared" si="1"/>
        <v>0</v>
      </c>
      <c r="E24" s="1" t="s">
        <v>285</v>
      </c>
      <c r="F24" s="7">
        <v>0</v>
      </c>
      <c r="G24" s="7">
        <v>0</v>
      </c>
      <c r="H24" s="7">
        <v>0</v>
      </c>
      <c r="I24" s="7">
        <v>0</v>
      </c>
      <c r="J24" s="7">
        <v>0</v>
      </c>
      <c r="K24" s="7">
        <v>0</v>
      </c>
      <c r="L24" s="6">
        <v>0</v>
      </c>
      <c r="M24" s="7">
        <f t="shared" si="2"/>
        <v>0</v>
      </c>
      <c r="N24" s="7"/>
    </row>
    <row r="25" spans="1:16" x14ac:dyDescent="0.25">
      <c r="A25" s="4">
        <f t="shared" si="0"/>
        <v>0</v>
      </c>
      <c r="B25" s="4">
        <f t="shared" si="1"/>
        <v>1</v>
      </c>
      <c r="E25" s="1" t="s">
        <v>286</v>
      </c>
      <c r="F25" s="7">
        <v>0</v>
      </c>
      <c r="G25" s="7">
        <v>0</v>
      </c>
      <c r="H25" s="7">
        <v>0</v>
      </c>
      <c r="I25" s="7">
        <v>0</v>
      </c>
      <c r="J25" s="7">
        <v>0</v>
      </c>
      <c r="K25" s="7">
        <v>0</v>
      </c>
      <c r="L25" s="6">
        <v>1</v>
      </c>
      <c r="M25" s="7">
        <f t="shared" si="2"/>
        <v>1</v>
      </c>
      <c r="N25" s="7"/>
    </row>
    <row r="26" spans="1:16" x14ac:dyDescent="0.25">
      <c r="A26" s="4">
        <f t="shared" si="0"/>
        <v>0</v>
      </c>
      <c r="B26" s="4">
        <f t="shared" si="1"/>
        <v>0</v>
      </c>
      <c r="E26" s="1" t="s">
        <v>287</v>
      </c>
      <c r="F26" s="7">
        <v>0</v>
      </c>
      <c r="G26" s="7">
        <v>0</v>
      </c>
      <c r="H26" s="7">
        <v>0</v>
      </c>
      <c r="I26" s="7">
        <v>0</v>
      </c>
      <c r="J26" s="7">
        <v>0</v>
      </c>
      <c r="K26" s="7">
        <v>0</v>
      </c>
      <c r="L26" s="6">
        <v>0</v>
      </c>
      <c r="M26" s="7">
        <f t="shared" si="2"/>
        <v>0</v>
      </c>
      <c r="N26" s="7"/>
    </row>
    <row r="27" spans="1:16" x14ac:dyDescent="0.25">
      <c r="A27" s="4">
        <f t="shared" si="0"/>
        <v>1</v>
      </c>
      <c r="B27" s="4">
        <f t="shared" si="1"/>
        <v>1</v>
      </c>
      <c r="E27" s="1" t="s">
        <v>288</v>
      </c>
      <c r="F27" s="7">
        <v>3</v>
      </c>
      <c r="G27" s="7">
        <v>1</v>
      </c>
      <c r="H27" s="7">
        <v>0</v>
      </c>
      <c r="I27" s="7">
        <v>3</v>
      </c>
      <c r="J27" s="7">
        <v>4</v>
      </c>
      <c r="K27" s="7">
        <v>2</v>
      </c>
      <c r="L27" s="6">
        <v>4</v>
      </c>
      <c r="M27" s="7">
        <f t="shared" si="2"/>
        <v>17</v>
      </c>
      <c r="N27" s="7"/>
    </row>
    <row r="28" spans="1:16" x14ac:dyDescent="0.25">
      <c r="A28" s="4">
        <f t="shared" si="0"/>
        <v>0</v>
      </c>
      <c r="B28" s="4">
        <f t="shared" si="1"/>
        <v>0</v>
      </c>
      <c r="E28" s="1" t="s">
        <v>289</v>
      </c>
      <c r="F28" s="7">
        <v>0</v>
      </c>
      <c r="G28" s="7">
        <v>0</v>
      </c>
      <c r="H28" s="7">
        <v>0</v>
      </c>
      <c r="I28" s="7">
        <v>0</v>
      </c>
      <c r="J28" s="7">
        <v>0</v>
      </c>
      <c r="K28" s="7">
        <v>0</v>
      </c>
      <c r="L28" s="6">
        <v>0</v>
      </c>
      <c r="M28" s="7">
        <f t="shared" si="2"/>
        <v>0</v>
      </c>
      <c r="N28" s="7"/>
    </row>
    <row r="29" spans="1:16" x14ac:dyDescent="0.25">
      <c r="A29" s="4">
        <f t="shared" si="0"/>
        <v>0</v>
      </c>
      <c r="B29" s="4">
        <f t="shared" si="1"/>
        <v>1</v>
      </c>
      <c r="E29" s="1" t="s">
        <v>290</v>
      </c>
      <c r="F29" s="7">
        <v>1</v>
      </c>
      <c r="G29" s="7">
        <v>0</v>
      </c>
      <c r="H29" s="7">
        <v>0</v>
      </c>
      <c r="I29" s="7">
        <v>0</v>
      </c>
      <c r="J29" s="7">
        <v>1</v>
      </c>
      <c r="K29" s="7">
        <v>0</v>
      </c>
      <c r="L29" s="6">
        <v>2</v>
      </c>
      <c r="M29" s="7">
        <f t="shared" si="2"/>
        <v>4</v>
      </c>
      <c r="N29" s="7"/>
    </row>
    <row r="30" spans="1:16" x14ac:dyDescent="0.25">
      <c r="A30" s="4">
        <f t="shared" si="0"/>
        <v>0</v>
      </c>
      <c r="B30" s="4">
        <f t="shared" si="1"/>
        <v>1</v>
      </c>
      <c r="E30" s="1" t="s">
        <v>291</v>
      </c>
      <c r="F30" s="7">
        <v>1</v>
      </c>
      <c r="G30" s="7">
        <v>0</v>
      </c>
      <c r="H30" s="7">
        <v>0</v>
      </c>
      <c r="I30" s="7">
        <v>0</v>
      </c>
      <c r="J30" s="7">
        <v>0</v>
      </c>
      <c r="K30" s="7">
        <v>0</v>
      </c>
      <c r="L30" s="6">
        <v>1</v>
      </c>
      <c r="M30" s="7">
        <f t="shared" si="2"/>
        <v>2</v>
      </c>
      <c r="N30" s="7"/>
    </row>
    <row r="31" spans="1:16" x14ac:dyDescent="0.25">
      <c r="A31" s="4">
        <f t="shared" si="0"/>
        <v>0</v>
      </c>
      <c r="B31" s="4">
        <f t="shared" si="1"/>
        <v>0</v>
      </c>
      <c r="E31" s="1" t="s">
        <v>292</v>
      </c>
      <c r="F31" s="7">
        <v>0</v>
      </c>
      <c r="G31" s="7">
        <v>0</v>
      </c>
      <c r="H31" s="7">
        <v>0</v>
      </c>
      <c r="I31" s="7">
        <v>0</v>
      </c>
      <c r="J31" s="7">
        <v>0</v>
      </c>
      <c r="K31" s="7">
        <v>0</v>
      </c>
      <c r="L31" s="6">
        <v>0</v>
      </c>
      <c r="M31" s="7">
        <f t="shared" si="2"/>
        <v>0</v>
      </c>
      <c r="N31" s="7"/>
    </row>
    <row r="32" spans="1:16" x14ac:dyDescent="0.25">
      <c r="A32" s="4">
        <f t="shared" si="0"/>
        <v>0</v>
      </c>
      <c r="B32" s="4">
        <f t="shared" si="1"/>
        <v>0</v>
      </c>
      <c r="E32" s="1" t="s">
        <v>207</v>
      </c>
      <c r="F32" s="7">
        <v>0</v>
      </c>
      <c r="G32" s="7">
        <v>0</v>
      </c>
      <c r="H32" s="7">
        <v>0</v>
      </c>
      <c r="I32" s="7">
        <v>0</v>
      </c>
      <c r="J32" s="7">
        <v>0</v>
      </c>
      <c r="K32" s="7">
        <v>0</v>
      </c>
      <c r="L32" s="6">
        <v>0</v>
      </c>
      <c r="M32" s="7">
        <f t="shared" si="2"/>
        <v>0</v>
      </c>
      <c r="N32" s="7"/>
    </row>
    <row r="33" spans="1:16" x14ac:dyDescent="0.25">
      <c r="A33" s="4">
        <f t="shared" si="0"/>
        <v>0</v>
      </c>
      <c r="B33" s="4">
        <f t="shared" si="1"/>
        <v>0</v>
      </c>
      <c r="E33" s="1" t="s">
        <v>208</v>
      </c>
      <c r="F33" s="7">
        <v>0</v>
      </c>
      <c r="G33" s="7">
        <v>0</v>
      </c>
      <c r="H33" s="7">
        <v>0</v>
      </c>
      <c r="I33" s="7">
        <v>0</v>
      </c>
      <c r="J33" s="7">
        <v>0</v>
      </c>
      <c r="K33" s="7">
        <v>0</v>
      </c>
      <c r="L33" s="6">
        <v>0</v>
      </c>
      <c r="M33" s="7">
        <f t="shared" si="2"/>
        <v>0</v>
      </c>
      <c r="N33" s="7"/>
    </row>
    <row r="34" spans="1:16" x14ac:dyDescent="0.25">
      <c r="A34" s="4">
        <f t="shared" si="0"/>
        <v>0</v>
      </c>
      <c r="B34" s="4">
        <f t="shared" si="1"/>
        <v>1</v>
      </c>
      <c r="E34" s="1" t="s">
        <v>209</v>
      </c>
      <c r="F34" s="7">
        <v>1</v>
      </c>
      <c r="G34" s="7">
        <v>0</v>
      </c>
      <c r="H34" s="7">
        <v>0</v>
      </c>
      <c r="I34" s="7">
        <v>0</v>
      </c>
      <c r="J34" s="7">
        <v>0</v>
      </c>
      <c r="K34" s="7">
        <v>0</v>
      </c>
      <c r="L34" s="6">
        <v>0</v>
      </c>
      <c r="M34" s="7">
        <f t="shared" si="2"/>
        <v>1</v>
      </c>
      <c r="N34" s="7"/>
    </row>
    <row r="35" spans="1:16" x14ac:dyDescent="0.25">
      <c r="A35" s="4">
        <f t="shared" si="0"/>
        <v>0</v>
      </c>
      <c r="B35" s="4">
        <f t="shared" si="1"/>
        <v>1</v>
      </c>
      <c r="E35" s="1" t="s">
        <v>293</v>
      </c>
      <c r="F35" s="7">
        <v>2</v>
      </c>
      <c r="G35" s="7">
        <v>0</v>
      </c>
      <c r="H35" s="7">
        <v>1</v>
      </c>
      <c r="I35" s="7">
        <v>0</v>
      </c>
      <c r="J35" s="7">
        <v>0</v>
      </c>
      <c r="K35" s="7">
        <v>0</v>
      </c>
      <c r="L35" s="6">
        <v>1</v>
      </c>
      <c r="M35" s="7">
        <f t="shared" si="2"/>
        <v>4</v>
      </c>
      <c r="N35" s="7"/>
    </row>
    <row r="36" spans="1:16" x14ac:dyDescent="0.25">
      <c r="A36" s="4">
        <f t="shared" si="0"/>
        <v>0</v>
      </c>
      <c r="B36" s="4">
        <f t="shared" si="1"/>
        <v>0</v>
      </c>
      <c r="E36" s="1" t="s">
        <v>211</v>
      </c>
      <c r="F36" s="7">
        <v>0</v>
      </c>
      <c r="G36" s="7">
        <v>0</v>
      </c>
      <c r="H36" s="7">
        <v>0</v>
      </c>
      <c r="I36" s="7">
        <v>0</v>
      </c>
      <c r="J36" s="7">
        <v>0</v>
      </c>
      <c r="K36" s="7">
        <v>0</v>
      </c>
      <c r="L36" s="6">
        <v>0</v>
      </c>
      <c r="M36" s="7">
        <f t="shared" si="2"/>
        <v>0</v>
      </c>
      <c r="N36" s="7"/>
    </row>
    <row r="37" spans="1:16" x14ac:dyDescent="0.25">
      <c r="A37" s="4">
        <f t="shared" si="0"/>
        <v>1</v>
      </c>
      <c r="B37" s="4">
        <f t="shared" si="1"/>
        <v>1</v>
      </c>
      <c r="E37" s="1" t="s">
        <v>294</v>
      </c>
      <c r="F37" s="7">
        <v>8</v>
      </c>
      <c r="G37" s="7">
        <v>0</v>
      </c>
      <c r="H37" s="7">
        <v>0</v>
      </c>
      <c r="I37" s="7">
        <v>2</v>
      </c>
      <c r="J37" s="7">
        <v>1</v>
      </c>
      <c r="K37" s="7">
        <v>0</v>
      </c>
      <c r="L37" s="6">
        <v>5</v>
      </c>
      <c r="M37" s="7">
        <f t="shared" si="2"/>
        <v>16</v>
      </c>
      <c r="N37" s="7"/>
    </row>
    <row r="38" spans="1:16" ht="75" x14ac:dyDescent="0.25">
      <c r="A38" s="4">
        <f t="shared" si="0"/>
        <v>0</v>
      </c>
      <c r="B38" s="4">
        <f t="shared" si="1"/>
        <v>1</v>
      </c>
      <c r="C38" s="4">
        <v>1</v>
      </c>
      <c r="E38" s="1" t="s">
        <v>295</v>
      </c>
      <c r="F38" s="7">
        <v>0</v>
      </c>
      <c r="G38" s="7">
        <v>0</v>
      </c>
      <c r="H38" s="7">
        <v>0</v>
      </c>
      <c r="I38" s="7">
        <v>0</v>
      </c>
      <c r="J38" s="7">
        <v>1</v>
      </c>
      <c r="K38" s="7">
        <v>0</v>
      </c>
      <c r="L38" s="6">
        <v>6</v>
      </c>
      <c r="M38" s="7">
        <f t="shared" si="2"/>
        <v>7</v>
      </c>
      <c r="N38" s="7" t="s">
        <v>296</v>
      </c>
    </row>
    <row r="39" spans="1:16" ht="180" x14ac:dyDescent="0.25">
      <c r="A39" s="4">
        <f t="shared" si="0"/>
        <v>1</v>
      </c>
      <c r="B39" s="4">
        <f t="shared" si="1"/>
        <v>1</v>
      </c>
      <c r="D39" s="4">
        <v>1</v>
      </c>
      <c r="E39" s="1" t="s">
        <v>297</v>
      </c>
      <c r="F39" s="7">
        <v>4</v>
      </c>
      <c r="G39" s="7">
        <v>0</v>
      </c>
      <c r="H39" s="7">
        <v>0</v>
      </c>
      <c r="I39" s="7">
        <v>0</v>
      </c>
      <c r="J39" s="7">
        <v>1</v>
      </c>
      <c r="K39" s="7">
        <v>0</v>
      </c>
      <c r="L39" s="6">
        <v>7</v>
      </c>
      <c r="M39" s="7">
        <f t="shared" si="2"/>
        <v>12</v>
      </c>
      <c r="N39" s="7" t="s">
        <v>298</v>
      </c>
      <c r="O39" s="4" t="s">
        <v>299</v>
      </c>
      <c r="P39" s="4" t="s">
        <v>300</v>
      </c>
    </row>
    <row r="40" spans="1:16" ht="150" x14ac:dyDescent="0.25">
      <c r="A40" s="4">
        <f t="shared" si="0"/>
        <v>0</v>
      </c>
      <c r="B40" s="4">
        <f t="shared" si="1"/>
        <v>1</v>
      </c>
      <c r="C40" s="4">
        <v>1</v>
      </c>
      <c r="E40" s="1" t="s">
        <v>301</v>
      </c>
      <c r="F40" s="7">
        <v>1</v>
      </c>
      <c r="G40" s="7">
        <v>0</v>
      </c>
      <c r="H40" s="7">
        <v>0</v>
      </c>
      <c r="I40" s="7">
        <v>0</v>
      </c>
      <c r="J40" s="7">
        <v>3</v>
      </c>
      <c r="K40" s="7">
        <v>0</v>
      </c>
      <c r="L40" s="6">
        <v>1</v>
      </c>
      <c r="M40" s="7">
        <f t="shared" si="2"/>
        <v>5</v>
      </c>
      <c r="N40" s="7" t="s">
        <v>302</v>
      </c>
    </row>
    <row r="41" spans="1:16" x14ac:dyDescent="0.25">
      <c r="A41" s="4">
        <f t="shared" si="0"/>
        <v>0</v>
      </c>
      <c r="B41" s="4">
        <f t="shared" si="1"/>
        <v>1</v>
      </c>
      <c r="E41" s="1" t="s">
        <v>303</v>
      </c>
      <c r="F41" s="7">
        <v>1</v>
      </c>
      <c r="G41" s="7">
        <v>0</v>
      </c>
      <c r="H41" s="7">
        <v>0</v>
      </c>
      <c r="I41" s="7">
        <v>0</v>
      </c>
      <c r="J41" s="7">
        <v>0</v>
      </c>
      <c r="K41" s="7">
        <v>0</v>
      </c>
      <c r="L41" s="6">
        <v>0</v>
      </c>
      <c r="M41" s="7">
        <f t="shared" si="2"/>
        <v>1</v>
      </c>
      <c r="N41" s="7"/>
    </row>
    <row r="42" spans="1:16" x14ac:dyDescent="0.25">
      <c r="A42" s="4">
        <f t="shared" si="0"/>
        <v>0</v>
      </c>
      <c r="B42" s="4">
        <f t="shared" si="1"/>
        <v>0</v>
      </c>
      <c r="E42" s="1" t="s">
        <v>227</v>
      </c>
      <c r="F42" s="7">
        <v>0</v>
      </c>
      <c r="G42" s="7">
        <v>0</v>
      </c>
      <c r="H42" s="7">
        <v>0</v>
      </c>
      <c r="I42" s="7">
        <v>0</v>
      </c>
      <c r="J42" s="7">
        <v>0</v>
      </c>
      <c r="K42" s="7">
        <v>0</v>
      </c>
      <c r="L42" s="6">
        <v>0</v>
      </c>
      <c r="M42" s="7">
        <f t="shared" si="2"/>
        <v>0</v>
      </c>
      <c r="N42" s="7"/>
    </row>
    <row r="43" spans="1:16" x14ac:dyDescent="0.25">
      <c r="A43" s="4">
        <f t="shared" si="0"/>
        <v>0</v>
      </c>
      <c r="B43" s="4">
        <f t="shared" si="1"/>
        <v>0</v>
      </c>
      <c r="E43" s="1" t="s">
        <v>304</v>
      </c>
      <c r="F43" s="7">
        <v>0</v>
      </c>
      <c r="G43" s="7">
        <v>0</v>
      </c>
      <c r="H43" s="7">
        <v>0</v>
      </c>
      <c r="I43" s="7">
        <v>0</v>
      </c>
      <c r="J43" s="7">
        <v>0</v>
      </c>
      <c r="K43" s="7">
        <v>0</v>
      </c>
      <c r="L43" s="6">
        <v>0</v>
      </c>
      <c r="M43" s="7">
        <f t="shared" si="2"/>
        <v>0</v>
      </c>
      <c r="N43" s="7"/>
    </row>
    <row r="44" spans="1:16" ht="135" x14ac:dyDescent="0.25">
      <c r="A44" s="4">
        <f t="shared" si="0"/>
        <v>0</v>
      </c>
      <c r="B44" s="4">
        <f t="shared" si="1"/>
        <v>1</v>
      </c>
      <c r="C44" s="4">
        <v>1</v>
      </c>
      <c r="E44" s="1" t="s">
        <v>233</v>
      </c>
      <c r="F44" s="7">
        <v>3</v>
      </c>
      <c r="G44" s="7">
        <v>0</v>
      </c>
      <c r="H44" s="7">
        <v>0</v>
      </c>
      <c r="I44" s="7">
        <v>2</v>
      </c>
      <c r="J44" s="7">
        <v>1</v>
      </c>
      <c r="K44" s="7">
        <v>1</v>
      </c>
      <c r="L44" s="6">
        <v>0</v>
      </c>
      <c r="M44" s="7">
        <f t="shared" si="2"/>
        <v>7</v>
      </c>
      <c r="N44" s="7" t="s">
        <v>305</v>
      </c>
      <c r="O44" s="4" t="s">
        <v>306</v>
      </c>
    </row>
    <row r="45" spans="1:16" x14ac:dyDescent="0.25">
      <c r="A45" s="4">
        <f t="shared" si="0"/>
        <v>0</v>
      </c>
      <c r="B45" s="4">
        <f t="shared" si="1"/>
        <v>1</v>
      </c>
      <c r="E45" s="1" t="s">
        <v>307</v>
      </c>
      <c r="F45" s="7">
        <v>0</v>
      </c>
      <c r="G45" s="7">
        <v>0</v>
      </c>
      <c r="H45" s="7">
        <v>0</v>
      </c>
      <c r="I45" s="7">
        <v>0</v>
      </c>
      <c r="J45" s="7">
        <v>2</v>
      </c>
      <c r="K45" s="7">
        <v>0</v>
      </c>
      <c r="L45" s="6">
        <v>0</v>
      </c>
      <c r="M45" s="7">
        <f t="shared" si="2"/>
        <v>2</v>
      </c>
      <c r="N45" s="7"/>
    </row>
    <row r="46" spans="1:16" ht="195" x14ac:dyDescent="0.25">
      <c r="A46" s="4">
        <f t="shared" si="0"/>
        <v>0</v>
      </c>
      <c r="B46" s="4">
        <f t="shared" si="1"/>
        <v>1</v>
      </c>
      <c r="C46" s="4">
        <v>1</v>
      </c>
      <c r="E46" s="1" t="s">
        <v>308</v>
      </c>
      <c r="F46" s="7">
        <v>1</v>
      </c>
      <c r="G46" s="7">
        <v>1</v>
      </c>
      <c r="H46" s="7">
        <v>0</v>
      </c>
      <c r="I46" s="7">
        <v>0</v>
      </c>
      <c r="J46" s="7">
        <v>0</v>
      </c>
      <c r="K46" s="7">
        <v>0</v>
      </c>
      <c r="L46" s="6">
        <v>0</v>
      </c>
      <c r="M46" s="7">
        <f t="shared" si="2"/>
        <v>2</v>
      </c>
      <c r="N46" s="7" t="s">
        <v>309</v>
      </c>
    </row>
    <row r="47" spans="1:16" x14ac:dyDescent="0.25">
      <c r="A47" s="4">
        <f t="shared" si="0"/>
        <v>0</v>
      </c>
      <c r="B47" s="4">
        <f t="shared" si="1"/>
        <v>1</v>
      </c>
      <c r="E47" s="1" t="s">
        <v>310</v>
      </c>
      <c r="F47" s="7">
        <v>1</v>
      </c>
      <c r="G47" s="7">
        <v>0</v>
      </c>
      <c r="H47" s="7">
        <v>0</v>
      </c>
      <c r="I47" s="7">
        <v>0</v>
      </c>
      <c r="J47" s="7">
        <v>0</v>
      </c>
      <c r="K47" s="7">
        <v>0</v>
      </c>
      <c r="L47" s="6">
        <v>1</v>
      </c>
      <c r="M47" s="7">
        <f t="shared" si="2"/>
        <v>2</v>
      </c>
      <c r="N47" s="7"/>
    </row>
    <row r="48" spans="1:16" ht="135" x14ac:dyDescent="0.25">
      <c r="A48" s="4">
        <f t="shared" si="0"/>
        <v>1</v>
      </c>
      <c r="B48" s="4">
        <f t="shared" si="1"/>
        <v>1</v>
      </c>
      <c r="C48" s="4">
        <v>1</v>
      </c>
      <c r="E48" s="1" t="s">
        <v>311</v>
      </c>
      <c r="F48" s="7">
        <v>19</v>
      </c>
      <c r="G48" s="7">
        <v>2</v>
      </c>
      <c r="H48" s="7">
        <v>1</v>
      </c>
      <c r="I48" s="7">
        <v>2</v>
      </c>
      <c r="J48" s="7">
        <v>18</v>
      </c>
      <c r="K48" s="7">
        <v>3</v>
      </c>
      <c r="L48" s="6">
        <v>20</v>
      </c>
      <c r="M48" s="7">
        <f t="shared" si="2"/>
        <v>65</v>
      </c>
      <c r="N48" s="7" t="s">
        <v>312</v>
      </c>
      <c r="O48" s="4" t="s">
        <v>313</v>
      </c>
    </row>
    <row r="49" spans="1:15" x14ac:dyDescent="0.25">
      <c r="A49" s="4">
        <f t="shared" si="0"/>
        <v>0</v>
      </c>
      <c r="B49" s="4">
        <f t="shared" si="1"/>
        <v>0</v>
      </c>
      <c r="E49" s="1" t="s">
        <v>314</v>
      </c>
      <c r="F49" s="7">
        <v>0</v>
      </c>
      <c r="G49" s="7">
        <v>0</v>
      </c>
      <c r="H49" s="7">
        <v>0</v>
      </c>
      <c r="I49" s="7">
        <v>0</v>
      </c>
      <c r="J49" s="7">
        <v>0</v>
      </c>
      <c r="K49" s="7">
        <v>0</v>
      </c>
      <c r="L49" s="6">
        <v>0</v>
      </c>
      <c r="M49" s="7">
        <f t="shared" si="2"/>
        <v>0</v>
      </c>
      <c r="N49" s="7"/>
    </row>
    <row r="50" spans="1:15" ht="150" x14ac:dyDescent="0.25">
      <c r="A50" s="4">
        <f t="shared" si="0"/>
        <v>0</v>
      </c>
      <c r="B50" s="4">
        <f t="shared" si="1"/>
        <v>1</v>
      </c>
      <c r="D50" s="4">
        <v>1</v>
      </c>
      <c r="E50" s="1" t="s">
        <v>242</v>
      </c>
      <c r="F50" s="7">
        <v>2</v>
      </c>
      <c r="G50" s="7">
        <v>1</v>
      </c>
      <c r="H50" s="7">
        <v>0</v>
      </c>
      <c r="I50" s="7">
        <v>0</v>
      </c>
      <c r="J50" s="7">
        <v>0</v>
      </c>
      <c r="K50" s="7">
        <v>0</v>
      </c>
      <c r="L50" s="6">
        <v>1</v>
      </c>
      <c r="M50" s="7">
        <f t="shared" si="2"/>
        <v>4</v>
      </c>
      <c r="N50" s="7" t="s">
        <v>315</v>
      </c>
      <c r="O50" s="4" t="s">
        <v>316</v>
      </c>
    </row>
    <row r="51" spans="1:15" x14ac:dyDescent="0.25">
      <c r="A51" s="4">
        <f t="shared" si="0"/>
        <v>0</v>
      </c>
      <c r="B51" s="4">
        <f t="shared" si="1"/>
        <v>0</v>
      </c>
      <c r="E51" s="1" t="s">
        <v>317</v>
      </c>
      <c r="F51" s="7">
        <v>0</v>
      </c>
      <c r="G51" s="7">
        <v>0</v>
      </c>
      <c r="H51" s="7">
        <v>0</v>
      </c>
      <c r="I51" s="7">
        <v>0</v>
      </c>
      <c r="J51" s="7">
        <v>0</v>
      </c>
      <c r="K51" s="7">
        <v>0</v>
      </c>
      <c r="L51" s="6">
        <v>0</v>
      </c>
      <c r="M51" s="7">
        <f t="shared" si="2"/>
        <v>0</v>
      </c>
      <c r="N51" s="7"/>
    </row>
    <row r="52" spans="1:15" ht="165" x14ac:dyDescent="0.25">
      <c r="A52" s="4">
        <f t="shared" si="0"/>
        <v>0</v>
      </c>
      <c r="B52" s="4">
        <f t="shared" si="1"/>
        <v>1</v>
      </c>
      <c r="C52" s="4">
        <v>1</v>
      </c>
      <c r="E52" s="1" t="s">
        <v>318</v>
      </c>
      <c r="F52" s="7">
        <v>3</v>
      </c>
      <c r="G52" s="7">
        <v>0</v>
      </c>
      <c r="H52" s="7">
        <v>0</v>
      </c>
      <c r="I52" s="7">
        <v>0</v>
      </c>
      <c r="J52" s="7">
        <v>2</v>
      </c>
      <c r="K52" s="7">
        <v>0</v>
      </c>
      <c r="L52" s="6">
        <v>0</v>
      </c>
      <c r="M52" s="7">
        <f t="shared" si="2"/>
        <v>5</v>
      </c>
      <c r="N52" s="7" t="s">
        <v>319</v>
      </c>
    </row>
    <row r="53" spans="1:15" ht="30" x14ac:dyDescent="0.25">
      <c r="A53" s="4">
        <f t="shared" si="0"/>
        <v>0</v>
      </c>
      <c r="B53" s="4">
        <f t="shared" si="1"/>
        <v>1</v>
      </c>
      <c r="C53" s="4">
        <v>1</v>
      </c>
      <c r="E53" s="1" t="s">
        <v>320</v>
      </c>
      <c r="F53" s="7">
        <v>1</v>
      </c>
      <c r="G53" s="7">
        <v>0</v>
      </c>
      <c r="H53" s="7">
        <v>0</v>
      </c>
      <c r="I53" s="7">
        <v>0</v>
      </c>
      <c r="J53" s="7">
        <v>3</v>
      </c>
      <c r="K53" s="7">
        <v>0</v>
      </c>
      <c r="L53" s="6">
        <v>0</v>
      </c>
      <c r="M53" s="7">
        <f t="shared" si="2"/>
        <v>4</v>
      </c>
      <c r="N53" s="7" t="s">
        <v>321</v>
      </c>
      <c r="O53" s="4" t="s">
        <v>322</v>
      </c>
    </row>
    <row r="54" spans="1:15" x14ac:dyDescent="0.25">
      <c r="A54" s="4">
        <f t="shared" si="0"/>
        <v>0</v>
      </c>
      <c r="B54" s="4">
        <f t="shared" si="1"/>
        <v>1</v>
      </c>
      <c r="E54" s="1" t="s">
        <v>323</v>
      </c>
      <c r="F54" s="7">
        <v>0</v>
      </c>
      <c r="G54" s="7">
        <v>0</v>
      </c>
      <c r="H54" s="7">
        <v>0</v>
      </c>
      <c r="I54" s="7">
        <v>0</v>
      </c>
      <c r="J54" s="7">
        <v>1</v>
      </c>
      <c r="K54" s="7">
        <v>0</v>
      </c>
      <c r="L54" s="6">
        <v>0</v>
      </c>
      <c r="M54" s="7">
        <f t="shared" si="2"/>
        <v>1</v>
      </c>
      <c r="N54" s="7"/>
    </row>
    <row r="55" spans="1:15" x14ac:dyDescent="0.25">
      <c r="A55" s="4">
        <f t="shared" si="0"/>
        <v>0</v>
      </c>
      <c r="B55" s="4">
        <f t="shared" si="1"/>
        <v>0</v>
      </c>
      <c r="E55" s="1" t="s">
        <v>247</v>
      </c>
      <c r="F55" s="7">
        <v>0</v>
      </c>
      <c r="G55" s="7">
        <v>0</v>
      </c>
      <c r="H55" s="7">
        <v>0</v>
      </c>
      <c r="I55" s="7">
        <v>0</v>
      </c>
      <c r="J55" s="7">
        <v>0</v>
      </c>
      <c r="K55" s="7">
        <v>0</v>
      </c>
      <c r="L55" s="6">
        <v>0</v>
      </c>
      <c r="M55" s="7">
        <f t="shared" si="2"/>
        <v>0</v>
      </c>
      <c r="N55" s="7"/>
    </row>
    <row r="56" spans="1:15" x14ac:dyDescent="0.25">
      <c r="A56" s="4">
        <f t="shared" si="0"/>
        <v>0</v>
      </c>
      <c r="B56" s="4">
        <f t="shared" si="1"/>
        <v>0</v>
      </c>
      <c r="E56" s="1" t="s">
        <v>324</v>
      </c>
      <c r="F56" s="7">
        <v>0</v>
      </c>
      <c r="G56" s="7">
        <v>0</v>
      </c>
      <c r="H56" s="7">
        <v>0</v>
      </c>
      <c r="I56" s="7">
        <v>0</v>
      </c>
      <c r="J56" s="7">
        <v>0</v>
      </c>
      <c r="K56" s="7">
        <v>0</v>
      </c>
      <c r="L56" s="6">
        <v>0</v>
      </c>
      <c r="M56" s="7">
        <f t="shared" si="2"/>
        <v>0</v>
      </c>
      <c r="N56" s="7"/>
    </row>
    <row r="57" spans="1:15" ht="90" x14ac:dyDescent="0.25">
      <c r="A57" s="4">
        <f t="shared" si="0"/>
        <v>0</v>
      </c>
      <c r="B57" s="4">
        <f t="shared" si="1"/>
        <v>1</v>
      </c>
      <c r="C57" s="4">
        <v>1</v>
      </c>
      <c r="E57" s="1" t="s">
        <v>325</v>
      </c>
      <c r="F57" s="7">
        <v>5</v>
      </c>
      <c r="G57" s="7">
        <v>0</v>
      </c>
      <c r="H57" s="7">
        <v>0</v>
      </c>
      <c r="I57" s="7">
        <v>0</v>
      </c>
      <c r="J57" s="7">
        <v>0</v>
      </c>
      <c r="K57" s="7">
        <v>0</v>
      </c>
      <c r="L57" s="6">
        <v>0</v>
      </c>
      <c r="M57" s="7">
        <f t="shared" si="2"/>
        <v>5</v>
      </c>
      <c r="N57" s="7" t="s">
        <v>326</v>
      </c>
    </row>
    <row r="58" spans="1:15" x14ac:dyDescent="0.25">
      <c r="A58" s="4">
        <f t="shared" si="0"/>
        <v>0</v>
      </c>
      <c r="B58" s="4">
        <f t="shared" si="1"/>
        <v>0</v>
      </c>
      <c r="E58" s="1" t="s">
        <v>327</v>
      </c>
      <c r="F58" s="7">
        <v>0</v>
      </c>
      <c r="G58" s="7">
        <v>0</v>
      </c>
      <c r="H58" s="7">
        <v>0</v>
      </c>
      <c r="I58" s="7">
        <v>0</v>
      </c>
      <c r="J58" s="7">
        <v>0</v>
      </c>
      <c r="K58" s="7">
        <v>0</v>
      </c>
      <c r="L58" s="6">
        <v>0</v>
      </c>
      <c r="M58" s="7">
        <f t="shared" si="2"/>
        <v>0</v>
      </c>
      <c r="N58" s="7"/>
    </row>
    <row r="59" spans="1:15" ht="60" x14ac:dyDescent="0.25">
      <c r="A59" s="4">
        <f t="shared" si="0"/>
        <v>0</v>
      </c>
      <c r="B59" s="4">
        <f t="shared" si="1"/>
        <v>1</v>
      </c>
      <c r="C59" s="4">
        <v>1</v>
      </c>
      <c r="E59" s="1" t="s">
        <v>328</v>
      </c>
      <c r="F59" s="7">
        <v>2</v>
      </c>
      <c r="G59" s="7">
        <v>0</v>
      </c>
      <c r="H59" s="7">
        <v>0</v>
      </c>
      <c r="I59" s="7">
        <v>0</v>
      </c>
      <c r="J59" s="7">
        <v>0</v>
      </c>
      <c r="K59" s="7">
        <v>0</v>
      </c>
      <c r="L59" s="6">
        <v>1</v>
      </c>
      <c r="M59" s="7">
        <f t="shared" si="2"/>
        <v>3</v>
      </c>
      <c r="N59" s="7" t="s">
        <v>329</v>
      </c>
    </row>
    <row r="60" spans="1:15" x14ac:dyDescent="0.25">
      <c r="A60" s="4">
        <f t="shared" si="0"/>
        <v>0</v>
      </c>
      <c r="B60" s="4">
        <f t="shared" si="1"/>
        <v>0</v>
      </c>
      <c r="E60" s="1" t="s">
        <v>330</v>
      </c>
      <c r="F60" s="7">
        <v>0</v>
      </c>
      <c r="G60" s="7">
        <v>0</v>
      </c>
      <c r="H60" s="7">
        <v>0</v>
      </c>
      <c r="I60" s="7">
        <v>0</v>
      </c>
      <c r="J60" s="7">
        <v>0</v>
      </c>
      <c r="K60" s="7">
        <v>0</v>
      </c>
      <c r="L60" s="6">
        <v>0</v>
      </c>
      <c r="M60" s="7">
        <f t="shared" si="2"/>
        <v>0</v>
      </c>
      <c r="N60" s="7"/>
    </row>
    <row r="61" spans="1:15" x14ac:dyDescent="0.25">
      <c r="A61" s="4">
        <f t="shared" si="0"/>
        <v>1</v>
      </c>
      <c r="B61" s="4">
        <f t="shared" si="1"/>
        <v>1</v>
      </c>
      <c r="E61" s="1" t="s">
        <v>250</v>
      </c>
      <c r="F61" s="7">
        <v>7</v>
      </c>
      <c r="G61" s="7">
        <v>1</v>
      </c>
      <c r="H61" s="7">
        <v>0</v>
      </c>
      <c r="I61" s="7">
        <v>2</v>
      </c>
      <c r="J61" s="7">
        <v>1</v>
      </c>
      <c r="K61" s="7">
        <v>0</v>
      </c>
      <c r="L61" s="6">
        <v>5</v>
      </c>
      <c r="M61" s="7">
        <f t="shared" si="2"/>
        <v>16</v>
      </c>
      <c r="N61" s="7"/>
    </row>
    <row r="62" spans="1:15" x14ac:dyDescent="0.25">
      <c r="A62" s="4">
        <f t="shared" si="0"/>
        <v>0</v>
      </c>
      <c r="B62" s="4">
        <f t="shared" si="1"/>
        <v>1</v>
      </c>
      <c r="E62" s="1" t="s">
        <v>331</v>
      </c>
      <c r="F62" s="7">
        <v>1</v>
      </c>
      <c r="G62" s="7">
        <v>0</v>
      </c>
      <c r="H62" s="7">
        <v>0</v>
      </c>
      <c r="I62" s="7">
        <v>0</v>
      </c>
      <c r="J62" s="7">
        <v>0</v>
      </c>
      <c r="K62" s="7">
        <v>0</v>
      </c>
      <c r="L62" s="6">
        <v>0</v>
      </c>
      <c r="M62" s="7">
        <f t="shared" si="2"/>
        <v>1</v>
      </c>
      <c r="N62" s="7"/>
    </row>
    <row r="63" spans="1:15" x14ac:dyDescent="0.25">
      <c r="A63" s="4">
        <f t="shared" si="0"/>
        <v>0</v>
      </c>
      <c r="B63" s="4">
        <f t="shared" si="1"/>
        <v>0</v>
      </c>
      <c r="E63" s="1" t="s">
        <v>332</v>
      </c>
      <c r="F63" s="7">
        <v>0</v>
      </c>
      <c r="G63" s="7">
        <v>0</v>
      </c>
      <c r="H63" s="7">
        <v>0</v>
      </c>
      <c r="I63" s="7">
        <v>0</v>
      </c>
      <c r="J63" s="7">
        <v>0</v>
      </c>
      <c r="K63" s="7">
        <v>0</v>
      </c>
      <c r="L63" s="6">
        <v>0</v>
      </c>
      <c r="M63" s="7">
        <f t="shared" si="2"/>
        <v>0</v>
      </c>
      <c r="N63" s="7"/>
    </row>
    <row r="64" spans="1:15" ht="120" x14ac:dyDescent="0.25">
      <c r="A64" s="4">
        <f t="shared" si="0"/>
        <v>0</v>
      </c>
      <c r="B64" s="4">
        <f t="shared" si="1"/>
        <v>1</v>
      </c>
      <c r="D64" s="4">
        <v>1</v>
      </c>
      <c r="E64" s="1" t="s">
        <v>333</v>
      </c>
      <c r="F64" s="7">
        <v>1</v>
      </c>
      <c r="G64" s="7">
        <v>0</v>
      </c>
      <c r="H64" s="7">
        <v>0</v>
      </c>
      <c r="I64" s="7">
        <v>0</v>
      </c>
      <c r="J64" s="7">
        <v>2</v>
      </c>
      <c r="K64" s="7">
        <v>0</v>
      </c>
      <c r="L64" s="6">
        <v>0</v>
      </c>
      <c r="M64" s="7">
        <f t="shared" si="2"/>
        <v>3</v>
      </c>
      <c r="N64" s="7" t="s">
        <v>334</v>
      </c>
    </row>
    <row r="65" spans="1:15" ht="165" x14ac:dyDescent="0.25">
      <c r="A65" s="4">
        <f t="shared" si="0"/>
        <v>0</v>
      </c>
      <c r="B65" s="4">
        <f t="shared" si="1"/>
        <v>1</v>
      </c>
      <c r="D65" s="4">
        <v>1</v>
      </c>
      <c r="E65" s="1" t="s">
        <v>335</v>
      </c>
      <c r="F65" s="7">
        <v>2</v>
      </c>
      <c r="G65" s="7">
        <v>0</v>
      </c>
      <c r="H65" s="7">
        <v>0</v>
      </c>
      <c r="I65" s="7">
        <v>0</v>
      </c>
      <c r="J65" s="7">
        <v>3</v>
      </c>
      <c r="K65" s="7">
        <v>0</v>
      </c>
      <c r="L65" s="6">
        <v>1</v>
      </c>
      <c r="M65" s="7">
        <f t="shared" si="2"/>
        <v>6</v>
      </c>
      <c r="N65" s="7" t="s">
        <v>336</v>
      </c>
    </row>
    <row r="66" spans="1:15" ht="105" x14ac:dyDescent="0.25">
      <c r="A66" s="4">
        <f t="shared" ref="A66" si="3">SUM(M66&gt;9)</f>
        <v>0</v>
      </c>
      <c r="B66" s="4">
        <f t="shared" ref="B66" si="4">SUM(M66&gt;0)</f>
        <v>1</v>
      </c>
      <c r="D66" s="4">
        <v>1</v>
      </c>
      <c r="E66" s="1" t="s">
        <v>337</v>
      </c>
      <c r="F66" s="7">
        <v>2</v>
      </c>
      <c r="G66" s="7">
        <v>0</v>
      </c>
      <c r="H66" s="7">
        <v>0</v>
      </c>
      <c r="I66" s="7">
        <v>0</v>
      </c>
      <c r="J66" s="7">
        <v>0</v>
      </c>
      <c r="K66" s="7">
        <v>0</v>
      </c>
      <c r="L66" s="6">
        <v>1</v>
      </c>
      <c r="M66" s="7">
        <f t="shared" si="2"/>
        <v>3</v>
      </c>
      <c r="N66" s="7" t="s">
        <v>338</v>
      </c>
      <c r="O66" s="4" t="s">
        <v>339</v>
      </c>
    </row>
    <row r="67" spans="1:15" x14ac:dyDescent="0.25">
      <c r="A67" s="4">
        <f>SUM(M67&gt;9)</f>
        <v>0</v>
      </c>
      <c r="B67" s="4">
        <f>SUM(M67&gt;0)</f>
        <v>1</v>
      </c>
      <c r="E67" s="1" t="s">
        <v>340</v>
      </c>
      <c r="F67" s="7">
        <v>0</v>
      </c>
      <c r="G67" s="7">
        <v>0</v>
      </c>
      <c r="H67" s="7">
        <v>0</v>
      </c>
      <c r="I67" s="7">
        <v>2</v>
      </c>
      <c r="J67" s="7">
        <v>4</v>
      </c>
      <c r="K67" s="7">
        <v>1</v>
      </c>
      <c r="L67" s="6">
        <v>0</v>
      </c>
      <c r="M67" s="7">
        <f t="shared" ref="M67" si="5">SUM(F67:L67)</f>
        <v>7</v>
      </c>
      <c r="N67" s="7" t="s">
        <v>341</v>
      </c>
    </row>
    <row r="69" spans="1:15" x14ac:dyDescent="0.25">
      <c r="A69" s="4">
        <f>SUM(A2:A67)</f>
        <v>11</v>
      </c>
      <c r="B69" s="4">
        <f>SUM(B2:B67)</f>
        <v>45</v>
      </c>
      <c r="C69" s="4">
        <f>SUM(C2:C67)</f>
        <v>13</v>
      </c>
      <c r="D69" s="4">
        <f>SUM(D2:D67)</f>
        <v>7</v>
      </c>
      <c r="F69" s="4">
        <f>COUNT(F2:F67)</f>
        <v>66</v>
      </c>
      <c r="M69" s="4">
        <f>SUM(M2:M67)</f>
        <v>339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opLeftCell="A54" workbookViewId="0">
      <selection activeCell="A61" sqref="A61:XFD61"/>
    </sheetView>
  </sheetViews>
  <sheetFormatPr defaultRowHeight="15" x14ac:dyDescent="0.25"/>
  <cols>
    <col min="1" max="4" width="9.140625" style="4"/>
    <col min="5" max="5" width="19.42578125" style="2" bestFit="1" customWidth="1"/>
    <col min="6" max="6" width="8.140625" style="4" bestFit="1" customWidth="1"/>
    <col min="7" max="7" width="8" style="4" bestFit="1" customWidth="1"/>
    <col min="8" max="8" width="4.140625" style="4" bestFit="1" customWidth="1"/>
    <col min="9" max="9" width="9.140625" style="4" bestFit="1" customWidth="1"/>
    <col min="10" max="10" width="7.7109375" style="4" bestFit="1" customWidth="1"/>
    <col min="11" max="11" width="4.28515625" style="4" bestFit="1" customWidth="1"/>
    <col min="12" max="12" width="7.5703125" style="7" bestFit="1" customWidth="1"/>
    <col min="13" max="13" width="9.140625" style="4"/>
    <col min="14" max="17" width="35.7109375" style="4" customWidth="1"/>
    <col min="18" max="16384" width="9.140625" style="4"/>
  </cols>
  <sheetData>
    <row r="1" spans="1:16" s="2" customFormat="1" x14ac:dyDescent="0.25">
      <c r="C1" s="2" t="s">
        <v>255</v>
      </c>
      <c r="D1" s="2" t="s">
        <v>104</v>
      </c>
      <c r="E1" s="1"/>
      <c r="F1" s="1" t="s">
        <v>0</v>
      </c>
      <c r="G1" s="1" t="s">
        <v>1</v>
      </c>
      <c r="H1" s="1" t="s">
        <v>2</v>
      </c>
      <c r="I1" s="1" t="s">
        <v>3</v>
      </c>
      <c r="J1" s="1" t="s">
        <v>4</v>
      </c>
      <c r="K1" s="1" t="s">
        <v>5</v>
      </c>
      <c r="L1" s="1" t="s">
        <v>90</v>
      </c>
      <c r="M1" s="1" t="s">
        <v>6</v>
      </c>
      <c r="N1" s="1" t="s">
        <v>7</v>
      </c>
    </row>
    <row r="2" spans="1:16" ht="405" x14ac:dyDescent="0.25">
      <c r="A2" s="4">
        <f t="shared" ref="A2:A58" si="0">SUM(M2&gt;9)</f>
        <v>1</v>
      </c>
      <c r="B2" s="4">
        <f t="shared" ref="B2:B58" si="1">SUM(M2&gt;0)</f>
        <v>1</v>
      </c>
      <c r="D2" s="4">
        <v>1</v>
      </c>
      <c r="E2" s="1" t="s">
        <v>342</v>
      </c>
      <c r="F2" s="7">
        <v>33</v>
      </c>
      <c r="G2" s="7">
        <v>0</v>
      </c>
      <c r="H2" s="7">
        <v>0</v>
      </c>
      <c r="I2" s="7">
        <v>0</v>
      </c>
      <c r="J2" s="7">
        <v>0</v>
      </c>
      <c r="K2" s="7">
        <v>0</v>
      </c>
      <c r="L2" s="6">
        <v>5</v>
      </c>
      <c r="M2" s="7">
        <f>SUM(F2:L2)</f>
        <v>38</v>
      </c>
      <c r="N2" s="7" t="s">
        <v>343</v>
      </c>
      <c r="O2" s="4" t="s">
        <v>344</v>
      </c>
    </row>
    <row r="3" spans="1:16" x14ac:dyDescent="0.25">
      <c r="A3" s="4">
        <f t="shared" si="0"/>
        <v>0</v>
      </c>
      <c r="B3" s="4">
        <f t="shared" si="1"/>
        <v>0</v>
      </c>
      <c r="E3" s="1" t="s">
        <v>345</v>
      </c>
      <c r="F3" s="7">
        <v>0</v>
      </c>
      <c r="G3" s="7">
        <v>0</v>
      </c>
      <c r="H3" s="7">
        <v>0</v>
      </c>
      <c r="I3" s="7">
        <v>0</v>
      </c>
      <c r="J3" s="7">
        <v>0</v>
      </c>
      <c r="K3" s="7">
        <v>0</v>
      </c>
      <c r="L3" s="6">
        <v>0</v>
      </c>
      <c r="M3" s="7">
        <f t="shared" ref="M3:M59" si="2">SUM(F3:L3)</f>
        <v>0</v>
      </c>
      <c r="N3" s="7"/>
    </row>
    <row r="4" spans="1:16" x14ac:dyDescent="0.25">
      <c r="A4" s="4">
        <f t="shared" si="0"/>
        <v>0</v>
      </c>
      <c r="B4" s="4">
        <f t="shared" si="1"/>
        <v>0</v>
      </c>
      <c r="E4" s="1" t="s">
        <v>106</v>
      </c>
      <c r="F4" s="7">
        <v>0</v>
      </c>
      <c r="G4" s="7">
        <v>0</v>
      </c>
      <c r="H4" s="7">
        <v>0</v>
      </c>
      <c r="I4" s="7">
        <v>0</v>
      </c>
      <c r="J4" s="7">
        <v>0</v>
      </c>
      <c r="K4" s="7">
        <v>0</v>
      </c>
      <c r="L4" s="6">
        <v>0</v>
      </c>
      <c r="M4" s="7">
        <f t="shared" si="2"/>
        <v>0</v>
      </c>
      <c r="N4" s="7"/>
    </row>
    <row r="5" spans="1:16" x14ac:dyDescent="0.25">
      <c r="A5" s="4">
        <f t="shared" si="0"/>
        <v>0</v>
      </c>
      <c r="B5" s="4">
        <f t="shared" si="1"/>
        <v>1</v>
      </c>
      <c r="E5" s="1" t="s">
        <v>346</v>
      </c>
      <c r="F5" s="7">
        <v>2</v>
      </c>
      <c r="G5" s="7">
        <v>0</v>
      </c>
      <c r="H5" s="7">
        <v>0</v>
      </c>
      <c r="I5" s="7">
        <v>0</v>
      </c>
      <c r="J5" s="7">
        <v>0</v>
      </c>
      <c r="K5" s="7">
        <v>0</v>
      </c>
      <c r="L5" s="6">
        <v>0</v>
      </c>
      <c r="M5" s="7">
        <f t="shared" si="2"/>
        <v>2</v>
      </c>
      <c r="N5" s="7"/>
    </row>
    <row r="6" spans="1:16" x14ac:dyDescent="0.25">
      <c r="A6" s="4">
        <f t="shared" si="0"/>
        <v>1</v>
      </c>
      <c r="B6" s="4">
        <f t="shared" si="1"/>
        <v>1</v>
      </c>
      <c r="E6" s="1" t="s">
        <v>110</v>
      </c>
      <c r="F6" s="7">
        <v>2</v>
      </c>
      <c r="G6" s="7">
        <v>0</v>
      </c>
      <c r="H6" s="7">
        <v>0</v>
      </c>
      <c r="I6" s="7">
        <v>6</v>
      </c>
      <c r="J6" s="7">
        <v>6</v>
      </c>
      <c r="K6" s="7">
        <v>0</v>
      </c>
      <c r="L6" s="6">
        <v>0</v>
      </c>
      <c r="M6" s="7">
        <f t="shared" si="2"/>
        <v>14</v>
      </c>
      <c r="N6" s="7"/>
    </row>
    <row r="7" spans="1:16" ht="105" x14ac:dyDescent="0.25">
      <c r="A7" s="4">
        <f t="shared" si="0"/>
        <v>0</v>
      </c>
      <c r="B7" s="4">
        <f t="shared" si="1"/>
        <v>1</v>
      </c>
      <c r="E7" s="1" t="s">
        <v>347</v>
      </c>
      <c r="F7" s="7">
        <v>1</v>
      </c>
      <c r="G7" s="7">
        <v>2</v>
      </c>
      <c r="H7" s="7">
        <v>0</v>
      </c>
      <c r="I7" s="7">
        <v>0</v>
      </c>
      <c r="J7" s="7">
        <v>3</v>
      </c>
      <c r="K7" s="7">
        <v>0</v>
      </c>
      <c r="L7" s="6">
        <v>0</v>
      </c>
      <c r="M7" s="7">
        <f t="shared" si="2"/>
        <v>6</v>
      </c>
      <c r="N7" s="7" t="s">
        <v>348</v>
      </c>
    </row>
    <row r="8" spans="1:16" x14ac:dyDescent="0.25">
      <c r="A8" s="4">
        <f t="shared" si="0"/>
        <v>1</v>
      </c>
      <c r="B8" s="4">
        <f t="shared" si="1"/>
        <v>1</v>
      </c>
      <c r="E8" s="1" t="s">
        <v>113</v>
      </c>
      <c r="F8" s="7">
        <v>4</v>
      </c>
      <c r="G8" s="7">
        <v>1</v>
      </c>
      <c r="H8" s="7">
        <v>0</v>
      </c>
      <c r="I8" s="7">
        <v>2</v>
      </c>
      <c r="J8" s="7">
        <v>2</v>
      </c>
      <c r="K8" s="7">
        <v>1</v>
      </c>
      <c r="L8" s="6">
        <v>1</v>
      </c>
      <c r="M8" s="7">
        <f t="shared" si="2"/>
        <v>11</v>
      </c>
      <c r="N8" s="7"/>
    </row>
    <row r="9" spans="1:16" x14ac:dyDescent="0.25">
      <c r="A9" s="4">
        <f t="shared" si="0"/>
        <v>1</v>
      </c>
      <c r="B9" s="4">
        <f t="shared" si="1"/>
        <v>1</v>
      </c>
      <c r="E9" s="1" t="s">
        <v>349</v>
      </c>
      <c r="F9" s="7">
        <v>7</v>
      </c>
      <c r="G9" s="7">
        <v>1</v>
      </c>
      <c r="H9" s="7">
        <v>0</v>
      </c>
      <c r="I9" s="7">
        <v>2</v>
      </c>
      <c r="J9" s="7">
        <v>1</v>
      </c>
      <c r="K9" s="7">
        <v>0</v>
      </c>
      <c r="L9" s="6">
        <v>8</v>
      </c>
      <c r="M9" s="7">
        <f t="shared" si="2"/>
        <v>19</v>
      </c>
      <c r="N9" s="7"/>
    </row>
    <row r="10" spans="1:16" x14ac:dyDescent="0.25">
      <c r="A10" s="4">
        <f t="shared" si="0"/>
        <v>0</v>
      </c>
      <c r="B10" s="4">
        <f t="shared" si="1"/>
        <v>0</v>
      </c>
      <c r="E10" s="1" t="s">
        <v>350</v>
      </c>
      <c r="F10" s="7">
        <v>0</v>
      </c>
      <c r="G10" s="7">
        <v>0</v>
      </c>
      <c r="H10" s="7">
        <v>0</v>
      </c>
      <c r="I10" s="7">
        <v>0</v>
      </c>
      <c r="J10" s="7">
        <v>0</v>
      </c>
      <c r="K10" s="7">
        <v>0</v>
      </c>
      <c r="L10" s="6">
        <v>0</v>
      </c>
      <c r="M10" s="7">
        <f t="shared" si="2"/>
        <v>0</v>
      </c>
      <c r="N10" s="7"/>
    </row>
    <row r="11" spans="1:16" ht="90" x14ac:dyDescent="0.25">
      <c r="A11" s="4">
        <f t="shared" si="0"/>
        <v>1</v>
      </c>
      <c r="B11" s="4">
        <f t="shared" si="1"/>
        <v>1</v>
      </c>
      <c r="C11" s="4">
        <v>1</v>
      </c>
      <c r="E11" s="1" t="s">
        <v>114</v>
      </c>
      <c r="F11" s="7">
        <v>8</v>
      </c>
      <c r="G11" s="7">
        <v>0</v>
      </c>
      <c r="H11" s="7">
        <v>0</v>
      </c>
      <c r="I11" s="7">
        <v>2</v>
      </c>
      <c r="J11" s="7">
        <v>1</v>
      </c>
      <c r="K11" s="7">
        <v>0</v>
      </c>
      <c r="L11" s="6">
        <v>6</v>
      </c>
      <c r="M11" s="7">
        <f t="shared" si="2"/>
        <v>17</v>
      </c>
      <c r="N11" s="7" t="s">
        <v>351</v>
      </c>
    </row>
    <row r="12" spans="1:16" ht="105" x14ac:dyDescent="0.25">
      <c r="A12" s="4">
        <f t="shared" si="0"/>
        <v>0</v>
      </c>
      <c r="B12" s="4">
        <f t="shared" si="1"/>
        <v>1</v>
      </c>
      <c r="C12" s="4">
        <v>1</v>
      </c>
      <c r="E12" s="1" t="s">
        <v>352</v>
      </c>
      <c r="F12" s="7">
        <v>1</v>
      </c>
      <c r="G12" s="7">
        <v>0</v>
      </c>
      <c r="H12" s="7">
        <v>0</v>
      </c>
      <c r="I12" s="7">
        <v>0</v>
      </c>
      <c r="J12" s="7">
        <v>1</v>
      </c>
      <c r="K12" s="7">
        <v>0</v>
      </c>
      <c r="L12" s="6">
        <v>1</v>
      </c>
      <c r="M12" s="7">
        <f t="shared" si="2"/>
        <v>3</v>
      </c>
      <c r="N12" s="7" t="s">
        <v>353</v>
      </c>
    </row>
    <row r="13" spans="1:16" ht="150" x14ac:dyDescent="0.25">
      <c r="A13" s="4">
        <f t="shared" si="0"/>
        <v>1</v>
      </c>
      <c r="B13" s="4">
        <f t="shared" si="1"/>
        <v>1</v>
      </c>
      <c r="C13" s="4">
        <v>1</v>
      </c>
      <c r="E13" s="1" t="s">
        <v>117</v>
      </c>
      <c r="F13" s="7">
        <v>14</v>
      </c>
      <c r="G13" s="7">
        <v>1</v>
      </c>
      <c r="H13" s="7">
        <v>0</v>
      </c>
      <c r="I13" s="7">
        <v>2</v>
      </c>
      <c r="J13" s="7">
        <v>2</v>
      </c>
      <c r="K13" s="7">
        <v>1</v>
      </c>
      <c r="L13" s="6">
        <v>6</v>
      </c>
      <c r="M13" s="7">
        <f t="shared" si="2"/>
        <v>26</v>
      </c>
      <c r="N13" s="7" t="s">
        <v>354</v>
      </c>
      <c r="O13" s="4" t="s">
        <v>355</v>
      </c>
      <c r="P13" s="4" t="s">
        <v>356</v>
      </c>
    </row>
    <row r="14" spans="1:16" x14ac:dyDescent="0.25">
      <c r="A14" s="4">
        <f t="shared" si="0"/>
        <v>0</v>
      </c>
      <c r="B14" s="4">
        <f t="shared" si="1"/>
        <v>1</v>
      </c>
      <c r="E14" s="1" t="s">
        <v>357</v>
      </c>
      <c r="F14" s="7">
        <v>0</v>
      </c>
      <c r="G14" s="7">
        <v>0</v>
      </c>
      <c r="H14" s="7">
        <v>0</v>
      </c>
      <c r="I14" s="7">
        <v>0</v>
      </c>
      <c r="J14" s="7">
        <v>1</v>
      </c>
      <c r="K14" s="7">
        <v>0</v>
      </c>
      <c r="L14" s="6">
        <v>0</v>
      </c>
      <c r="M14" s="7">
        <f t="shared" si="2"/>
        <v>1</v>
      </c>
      <c r="N14" s="7"/>
    </row>
    <row r="15" spans="1:16" ht="90" x14ac:dyDescent="0.25">
      <c r="A15" s="4">
        <f t="shared" si="0"/>
        <v>1</v>
      </c>
      <c r="B15" s="4">
        <f t="shared" si="1"/>
        <v>1</v>
      </c>
      <c r="D15" s="4">
        <v>1</v>
      </c>
      <c r="E15" s="1" t="s">
        <v>358</v>
      </c>
      <c r="F15" s="7">
        <v>8</v>
      </c>
      <c r="G15" s="7">
        <v>1</v>
      </c>
      <c r="H15" s="7">
        <v>0</v>
      </c>
      <c r="I15" s="7">
        <v>2</v>
      </c>
      <c r="J15" s="7">
        <v>1</v>
      </c>
      <c r="K15" s="7">
        <v>0</v>
      </c>
      <c r="L15" s="6">
        <v>10</v>
      </c>
      <c r="M15" s="7">
        <f t="shared" si="2"/>
        <v>22</v>
      </c>
      <c r="N15" s="7" t="s">
        <v>359</v>
      </c>
    </row>
    <row r="16" spans="1:16" ht="75" x14ac:dyDescent="0.25">
      <c r="A16" s="4">
        <f t="shared" si="0"/>
        <v>0</v>
      </c>
      <c r="B16" s="4">
        <f t="shared" si="1"/>
        <v>1</v>
      </c>
      <c r="D16" s="4">
        <v>1</v>
      </c>
      <c r="E16" s="1" t="s">
        <v>360</v>
      </c>
      <c r="F16" s="7">
        <v>0</v>
      </c>
      <c r="G16" s="7">
        <v>0</v>
      </c>
      <c r="H16" s="7">
        <v>0</v>
      </c>
      <c r="I16" s="7">
        <v>0</v>
      </c>
      <c r="J16" s="7">
        <v>0</v>
      </c>
      <c r="K16" s="7">
        <v>0</v>
      </c>
      <c r="L16" s="6">
        <v>1</v>
      </c>
      <c r="M16" s="7">
        <f t="shared" si="2"/>
        <v>1</v>
      </c>
      <c r="N16" s="7" t="s">
        <v>361</v>
      </c>
    </row>
    <row r="17" spans="1:17" x14ac:dyDescent="0.25">
      <c r="A17" s="4">
        <f t="shared" si="0"/>
        <v>0</v>
      </c>
      <c r="B17" s="4">
        <f t="shared" si="1"/>
        <v>0</v>
      </c>
      <c r="E17" s="1" t="s">
        <v>362</v>
      </c>
      <c r="F17" s="7">
        <v>0</v>
      </c>
      <c r="G17" s="7">
        <v>0</v>
      </c>
      <c r="H17" s="7">
        <v>0</v>
      </c>
      <c r="I17" s="7">
        <v>0</v>
      </c>
      <c r="J17" s="7">
        <v>0</v>
      </c>
      <c r="K17" s="7">
        <v>0</v>
      </c>
      <c r="L17" s="6">
        <v>0</v>
      </c>
      <c r="M17" s="7">
        <f t="shared" si="2"/>
        <v>0</v>
      </c>
      <c r="N17" s="7"/>
    </row>
    <row r="18" spans="1:17" x14ac:dyDescent="0.25">
      <c r="A18" s="4">
        <f t="shared" si="0"/>
        <v>1</v>
      </c>
      <c r="B18" s="4">
        <f t="shared" si="1"/>
        <v>1</v>
      </c>
      <c r="E18" s="1" t="s">
        <v>363</v>
      </c>
      <c r="F18" s="7">
        <v>6</v>
      </c>
      <c r="G18" s="7">
        <v>1</v>
      </c>
      <c r="H18" s="7">
        <v>0</v>
      </c>
      <c r="I18" s="7">
        <v>3</v>
      </c>
      <c r="J18" s="7">
        <v>2</v>
      </c>
      <c r="K18" s="7">
        <v>1</v>
      </c>
      <c r="L18" s="6">
        <v>5</v>
      </c>
      <c r="M18" s="7">
        <f t="shared" si="2"/>
        <v>18</v>
      </c>
      <c r="N18" s="7"/>
    </row>
    <row r="19" spans="1:17" x14ac:dyDescent="0.25">
      <c r="A19" s="4">
        <f t="shared" si="0"/>
        <v>0</v>
      </c>
      <c r="B19" s="4">
        <f t="shared" si="1"/>
        <v>0</v>
      </c>
      <c r="E19" s="1" t="s">
        <v>18</v>
      </c>
      <c r="F19" s="7">
        <v>0</v>
      </c>
      <c r="G19" s="7">
        <v>0</v>
      </c>
      <c r="H19" s="7">
        <v>0</v>
      </c>
      <c r="I19" s="7">
        <v>0</v>
      </c>
      <c r="J19" s="7">
        <v>0</v>
      </c>
      <c r="K19" s="7">
        <v>0</v>
      </c>
      <c r="L19" s="6">
        <v>0</v>
      </c>
      <c r="M19" s="7">
        <f t="shared" si="2"/>
        <v>0</v>
      </c>
      <c r="N19" s="7"/>
    </row>
    <row r="20" spans="1:17" x14ac:dyDescent="0.25">
      <c r="A20" s="4">
        <f t="shared" si="0"/>
        <v>0</v>
      </c>
      <c r="B20" s="4">
        <f t="shared" si="1"/>
        <v>1</v>
      </c>
      <c r="E20" s="1" t="s">
        <v>125</v>
      </c>
      <c r="F20" s="7">
        <v>1</v>
      </c>
      <c r="G20" s="7">
        <v>0</v>
      </c>
      <c r="H20" s="7">
        <v>0</v>
      </c>
      <c r="I20" s="7">
        <v>2</v>
      </c>
      <c r="J20" s="7">
        <v>1</v>
      </c>
      <c r="K20" s="7">
        <v>0</v>
      </c>
      <c r="L20" s="6">
        <v>0</v>
      </c>
      <c r="M20" s="7">
        <f t="shared" si="2"/>
        <v>4</v>
      </c>
      <c r="N20" s="7"/>
    </row>
    <row r="21" spans="1:17" ht="45" x14ac:dyDescent="0.25">
      <c r="A21" s="4">
        <f t="shared" si="0"/>
        <v>0</v>
      </c>
      <c r="B21" s="4">
        <f t="shared" si="1"/>
        <v>1</v>
      </c>
      <c r="C21" s="4">
        <v>1</v>
      </c>
      <c r="E21" s="1" t="s">
        <v>364</v>
      </c>
      <c r="F21" s="7">
        <v>1</v>
      </c>
      <c r="G21" s="7">
        <v>0</v>
      </c>
      <c r="H21" s="7">
        <v>0</v>
      </c>
      <c r="I21" s="7">
        <v>0</v>
      </c>
      <c r="J21" s="7">
        <v>0</v>
      </c>
      <c r="K21" s="7">
        <v>0</v>
      </c>
      <c r="L21" s="6">
        <v>1</v>
      </c>
      <c r="M21" s="7">
        <f t="shared" si="2"/>
        <v>2</v>
      </c>
      <c r="N21" s="7" t="s">
        <v>365</v>
      </c>
    </row>
    <row r="22" spans="1:17" x14ac:dyDescent="0.25">
      <c r="A22" s="4">
        <f t="shared" si="0"/>
        <v>0</v>
      </c>
      <c r="B22" s="4">
        <f t="shared" si="1"/>
        <v>0</v>
      </c>
      <c r="E22" s="1" t="s">
        <v>139</v>
      </c>
      <c r="F22" s="7">
        <v>0</v>
      </c>
      <c r="G22" s="7">
        <v>0</v>
      </c>
      <c r="H22" s="7">
        <v>0</v>
      </c>
      <c r="I22" s="7">
        <v>0</v>
      </c>
      <c r="J22" s="7">
        <v>0</v>
      </c>
      <c r="K22" s="7">
        <v>0</v>
      </c>
      <c r="L22" s="6">
        <v>0</v>
      </c>
      <c r="M22" s="7">
        <f t="shared" si="2"/>
        <v>0</v>
      </c>
      <c r="N22" s="7"/>
    </row>
    <row r="23" spans="1:17" ht="105" x14ac:dyDescent="0.25">
      <c r="A23" s="4">
        <f t="shared" si="0"/>
        <v>0</v>
      </c>
      <c r="B23" s="4">
        <f t="shared" si="1"/>
        <v>1</v>
      </c>
      <c r="C23" s="4">
        <v>1</v>
      </c>
      <c r="E23" s="1" t="s">
        <v>366</v>
      </c>
      <c r="F23" s="7">
        <v>1</v>
      </c>
      <c r="G23" s="7">
        <v>0</v>
      </c>
      <c r="H23" s="7">
        <v>0</v>
      </c>
      <c r="I23" s="7">
        <v>0</v>
      </c>
      <c r="J23" s="7">
        <v>1</v>
      </c>
      <c r="K23" s="7">
        <v>0</v>
      </c>
      <c r="L23" s="6">
        <v>0</v>
      </c>
      <c r="M23" s="7">
        <f t="shared" si="2"/>
        <v>2</v>
      </c>
      <c r="N23" s="7" t="s">
        <v>367</v>
      </c>
    </row>
    <row r="24" spans="1:17" x14ac:dyDescent="0.25">
      <c r="A24" s="4">
        <f t="shared" si="0"/>
        <v>0</v>
      </c>
      <c r="B24" s="4">
        <f t="shared" si="1"/>
        <v>1</v>
      </c>
      <c r="E24" s="1" t="s">
        <v>368</v>
      </c>
      <c r="F24" s="7">
        <v>1</v>
      </c>
      <c r="G24" s="7">
        <v>0</v>
      </c>
      <c r="H24" s="7">
        <v>0</v>
      </c>
      <c r="I24" s="7">
        <v>0</v>
      </c>
      <c r="J24" s="7">
        <v>0</v>
      </c>
      <c r="K24" s="7">
        <v>0</v>
      </c>
      <c r="L24" s="6">
        <v>1</v>
      </c>
      <c r="M24" s="7">
        <f t="shared" si="2"/>
        <v>2</v>
      </c>
      <c r="N24" s="7"/>
    </row>
    <row r="25" spans="1:17" x14ac:dyDescent="0.25">
      <c r="A25" s="4">
        <f t="shared" si="0"/>
        <v>0</v>
      </c>
      <c r="B25" s="4">
        <f t="shared" si="1"/>
        <v>1</v>
      </c>
      <c r="E25" s="1" t="s">
        <v>21</v>
      </c>
      <c r="F25" s="7">
        <v>0</v>
      </c>
      <c r="G25" s="7">
        <v>2</v>
      </c>
      <c r="H25" s="7">
        <v>0</v>
      </c>
      <c r="I25" s="7">
        <v>0</v>
      </c>
      <c r="J25" s="7">
        <v>0</v>
      </c>
      <c r="K25" s="7">
        <v>0</v>
      </c>
      <c r="L25" s="6">
        <v>2</v>
      </c>
      <c r="M25" s="7">
        <f t="shared" si="2"/>
        <v>4</v>
      </c>
      <c r="N25" s="7"/>
    </row>
    <row r="26" spans="1:17" ht="180" x14ac:dyDescent="0.25">
      <c r="A26" s="4">
        <f t="shared" si="0"/>
        <v>1</v>
      </c>
      <c r="B26" s="4">
        <f t="shared" si="1"/>
        <v>1</v>
      </c>
      <c r="D26" s="4">
        <v>1</v>
      </c>
      <c r="E26" s="1" t="s">
        <v>369</v>
      </c>
      <c r="F26" s="7">
        <v>7</v>
      </c>
      <c r="G26" s="7">
        <v>0</v>
      </c>
      <c r="H26" s="7">
        <v>0</v>
      </c>
      <c r="I26" s="7">
        <v>0</v>
      </c>
      <c r="J26" s="7">
        <v>0</v>
      </c>
      <c r="K26" s="7">
        <v>0</v>
      </c>
      <c r="L26" s="6">
        <v>5</v>
      </c>
      <c r="M26" s="7">
        <f t="shared" si="2"/>
        <v>12</v>
      </c>
      <c r="N26" s="7" t="s">
        <v>370</v>
      </c>
      <c r="O26" s="4" t="s">
        <v>371</v>
      </c>
      <c r="P26" s="4" t="s">
        <v>372</v>
      </c>
      <c r="Q26" s="4" t="s">
        <v>373</v>
      </c>
    </row>
    <row r="27" spans="1:17" ht="75" x14ac:dyDescent="0.25">
      <c r="A27" s="4">
        <f t="shared" si="0"/>
        <v>0</v>
      </c>
      <c r="B27" s="4">
        <f t="shared" si="1"/>
        <v>1</v>
      </c>
      <c r="C27" s="4">
        <v>1</v>
      </c>
      <c r="E27" s="1" t="s">
        <v>374</v>
      </c>
      <c r="F27" s="7">
        <v>1</v>
      </c>
      <c r="G27" s="7">
        <v>0</v>
      </c>
      <c r="H27" s="7">
        <v>0</v>
      </c>
      <c r="I27" s="7">
        <v>0</v>
      </c>
      <c r="J27" s="7">
        <v>0</v>
      </c>
      <c r="K27" s="7">
        <v>0</v>
      </c>
      <c r="L27" s="6">
        <v>7</v>
      </c>
      <c r="M27" s="7">
        <f t="shared" si="2"/>
        <v>8</v>
      </c>
      <c r="N27" s="7" t="s">
        <v>375</v>
      </c>
    </row>
    <row r="28" spans="1:17" ht="135" x14ac:dyDescent="0.25">
      <c r="A28" s="4">
        <f t="shared" si="0"/>
        <v>1</v>
      </c>
      <c r="B28" s="4">
        <f t="shared" si="1"/>
        <v>1</v>
      </c>
      <c r="E28" s="1" t="s">
        <v>376</v>
      </c>
      <c r="F28" s="7">
        <v>7</v>
      </c>
      <c r="G28" s="7">
        <v>1</v>
      </c>
      <c r="H28" s="7">
        <v>0</v>
      </c>
      <c r="I28" s="7">
        <v>2</v>
      </c>
      <c r="J28" s="7">
        <v>2</v>
      </c>
      <c r="K28" s="7">
        <v>0</v>
      </c>
      <c r="L28" s="6">
        <v>6</v>
      </c>
      <c r="M28" s="7">
        <f t="shared" si="2"/>
        <v>18</v>
      </c>
      <c r="N28" s="7" t="s">
        <v>377</v>
      </c>
    </row>
    <row r="29" spans="1:17" x14ac:dyDescent="0.25">
      <c r="A29" s="4">
        <f t="shared" si="0"/>
        <v>0</v>
      </c>
      <c r="B29" s="4">
        <f t="shared" si="1"/>
        <v>1</v>
      </c>
      <c r="E29" s="1" t="s">
        <v>26</v>
      </c>
      <c r="F29" s="7">
        <v>0</v>
      </c>
      <c r="G29" s="7">
        <v>0</v>
      </c>
      <c r="H29" s="7">
        <v>1</v>
      </c>
      <c r="I29" s="7">
        <v>0</v>
      </c>
      <c r="J29" s="7">
        <v>0</v>
      </c>
      <c r="K29" s="7">
        <v>0</v>
      </c>
      <c r="L29" s="6">
        <v>1</v>
      </c>
      <c r="M29" s="7">
        <f t="shared" si="2"/>
        <v>2</v>
      </c>
      <c r="N29" s="7"/>
    </row>
    <row r="30" spans="1:17" x14ac:dyDescent="0.25">
      <c r="A30" s="4">
        <f t="shared" si="0"/>
        <v>0</v>
      </c>
      <c r="B30" s="4">
        <f t="shared" si="1"/>
        <v>0</v>
      </c>
      <c r="E30" s="1" t="s">
        <v>378</v>
      </c>
      <c r="F30" s="7">
        <v>0</v>
      </c>
      <c r="G30" s="7">
        <v>0</v>
      </c>
      <c r="H30" s="7">
        <v>0</v>
      </c>
      <c r="I30" s="7">
        <v>0</v>
      </c>
      <c r="J30" s="7">
        <v>0</v>
      </c>
      <c r="K30" s="7">
        <v>0</v>
      </c>
      <c r="L30" s="6">
        <v>0</v>
      </c>
      <c r="M30" s="7">
        <f t="shared" si="2"/>
        <v>0</v>
      </c>
      <c r="N30" s="7"/>
    </row>
    <row r="31" spans="1:17" ht="75" x14ac:dyDescent="0.25">
      <c r="A31" s="4">
        <f t="shared" si="0"/>
        <v>0</v>
      </c>
      <c r="B31" s="4">
        <f t="shared" si="1"/>
        <v>1</v>
      </c>
      <c r="C31" s="4">
        <v>1</v>
      </c>
      <c r="E31" s="1" t="s">
        <v>27</v>
      </c>
      <c r="F31" s="7">
        <v>2</v>
      </c>
      <c r="G31" s="7">
        <v>0</v>
      </c>
      <c r="H31" s="7">
        <v>0</v>
      </c>
      <c r="I31" s="7">
        <v>0</v>
      </c>
      <c r="J31" s="7">
        <v>1</v>
      </c>
      <c r="K31" s="7">
        <v>0</v>
      </c>
      <c r="L31" s="6">
        <v>2</v>
      </c>
      <c r="M31" s="7">
        <f t="shared" si="2"/>
        <v>5</v>
      </c>
      <c r="N31" s="7" t="s">
        <v>379</v>
      </c>
    </row>
    <row r="32" spans="1:17" x14ac:dyDescent="0.25">
      <c r="A32" s="4">
        <f t="shared" si="0"/>
        <v>1</v>
      </c>
      <c r="B32" s="4">
        <f t="shared" si="1"/>
        <v>1</v>
      </c>
      <c r="E32" s="1" t="s">
        <v>380</v>
      </c>
      <c r="F32" s="7">
        <v>6</v>
      </c>
      <c r="G32" s="7">
        <v>0</v>
      </c>
      <c r="H32" s="7">
        <v>0</v>
      </c>
      <c r="I32" s="7">
        <v>1</v>
      </c>
      <c r="J32" s="7">
        <v>4</v>
      </c>
      <c r="K32" s="7">
        <v>1</v>
      </c>
      <c r="L32" s="6">
        <v>0</v>
      </c>
      <c r="M32" s="7">
        <f t="shared" si="2"/>
        <v>12</v>
      </c>
      <c r="N32" s="7"/>
    </row>
    <row r="33" spans="1:15" x14ac:dyDescent="0.25">
      <c r="A33" s="4">
        <f t="shared" si="0"/>
        <v>0</v>
      </c>
      <c r="B33" s="4">
        <f t="shared" si="1"/>
        <v>0</v>
      </c>
      <c r="E33" s="1" t="s">
        <v>381</v>
      </c>
      <c r="F33" s="7">
        <v>0</v>
      </c>
      <c r="G33" s="7">
        <v>0</v>
      </c>
      <c r="H33" s="7">
        <v>0</v>
      </c>
      <c r="I33" s="7">
        <v>0</v>
      </c>
      <c r="J33" s="7">
        <v>0</v>
      </c>
      <c r="K33" s="7">
        <v>0</v>
      </c>
      <c r="L33" s="6">
        <v>0</v>
      </c>
      <c r="M33" s="7">
        <f t="shared" si="2"/>
        <v>0</v>
      </c>
      <c r="N33" s="7"/>
    </row>
    <row r="34" spans="1:15" x14ac:dyDescent="0.25">
      <c r="A34" s="4">
        <f t="shared" si="0"/>
        <v>1</v>
      </c>
      <c r="B34" s="4">
        <f t="shared" si="1"/>
        <v>1</v>
      </c>
      <c r="E34" s="1" t="s">
        <v>30</v>
      </c>
      <c r="F34" s="7">
        <v>7</v>
      </c>
      <c r="G34" s="7">
        <v>1</v>
      </c>
      <c r="H34" s="7">
        <v>0</v>
      </c>
      <c r="I34" s="7">
        <v>2</v>
      </c>
      <c r="J34" s="7">
        <v>1</v>
      </c>
      <c r="K34" s="7">
        <v>0</v>
      </c>
      <c r="L34" s="6">
        <v>6</v>
      </c>
      <c r="M34" s="7">
        <f t="shared" si="2"/>
        <v>17</v>
      </c>
      <c r="N34" s="7"/>
    </row>
    <row r="35" spans="1:15" x14ac:dyDescent="0.25">
      <c r="A35" s="4">
        <f t="shared" si="0"/>
        <v>0</v>
      </c>
      <c r="B35" s="4">
        <f t="shared" si="1"/>
        <v>0</v>
      </c>
      <c r="E35" s="1" t="s">
        <v>382</v>
      </c>
      <c r="F35" s="7">
        <v>0</v>
      </c>
      <c r="G35" s="7">
        <v>0</v>
      </c>
      <c r="H35" s="7">
        <v>0</v>
      </c>
      <c r="I35" s="7">
        <v>0</v>
      </c>
      <c r="J35" s="7">
        <v>0</v>
      </c>
      <c r="K35" s="7">
        <v>0</v>
      </c>
      <c r="L35" s="6">
        <v>0</v>
      </c>
      <c r="M35" s="7">
        <f t="shared" si="2"/>
        <v>0</v>
      </c>
      <c r="N35" s="7"/>
    </row>
    <row r="36" spans="1:15" x14ac:dyDescent="0.25">
      <c r="A36" s="4">
        <f t="shared" si="0"/>
        <v>0</v>
      </c>
      <c r="B36" s="4">
        <f t="shared" si="1"/>
        <v>1</v>
      </c>
      <c r="E36" s="1" t="s">
        <v>31</v>
      </c>
      <c r="F36" s="7">
        <v>1</v>
      </c>
      <c r="G36" s="7">
        <v>0</v>
      </c>
      <c r="H36" s="7">
        <v>0</v>
      </c>
      <c r="I36" s="7">
        <v>0</v>
      </c>
      <c r="J36" s="7">
        <v>1</v>
      </c>
      <c r="K36" s="7">
        <v>0</v>
      </c>
      <c r="L36" s="6">
        <v>1</v>
      </c>
      <c r="M36" s="7">
        <f t="shared" si="2"/>
        <v>3</v>
      </c>
      <c r="N36" s="7"/>
    </row>
    <row r="37" spans="1:15" x14ac:dyDescent="0.25">
      <c r="A37" s="4">
        <f t="shared" si="0"/>
        <v>0</v>
      </c>
      <c r="B37" s="4">
        <f t="shared" si="1"/>
        <v>1</v>
      </c>
      <c r="E37" s="1" t="s">
        <v>383</v>
      </c>
      <c r="F37" s="7">
        <v>2</v>
      </c>
      <c r="G37" s="7">
        <v>0</v>
      </c>
      <c r="H37" s="7">
        <v>0</v>
      </c>
      <c r="I37" s="7">
        <v>2</v>
      </c>
      <c r="J37" s="7">
        <v>1</v>
      </c>
      <c r="K37" s="7">
        <v>1</v>
      </c>
      <c r="L37" s="6">
        <v>0</v>
      </c>
      <c r="M37" s="7">
        <f t="shared" si="2"/>
        <v>6</v>
      </c>
      <c r="N37" s="7"/>
    </row>
    <row r="38" spans="1:15" x14ac:dyDescent="0.25">
      <c r="A38" s="4">
        <f t="shared" si="0"/>
        <v>0</v>
      </c>
      <c r="B38" s="4">
        <f t="shared" si="1"/>
        <v>1</v>
      </c>
      <c r="E38" s="1" t="s">
        <v>36</v>
      </c>
      <c r="F38" s="7">
        <v>3</v>
      </c>
      <c r="G38" s="7">
        <v>0</v>
      </c>
      <c r="H38" s="7">
        <v>0</v>
      </c>
      <c r="I38" s="7">
        <v>2</v>
      </c>
      <c r="J38" s="7">
        <v>1</v>
      </c>
      <c r="K38" s="7">
        <v>1</v>
      </c>
      <c r="L38" s="6">
        <v>0</v>
      </c>
      <c r="M38" s="7">
        <f t="shared" si="2"/>
        <v>7</v>
      </c>
      <c r="N38" s="7"/>
    </row>
    <row r="39" spans="1:15" x14ac:dyDescent="0.25">
      <c r="A39" s="4">
        <f t="shared" si="0"/>
        <v>0</v>
      </c>
      <c r="B39" s="4">
        <f t="shared" si="1"/>
        <v>0</v>
      </c>
      <c r="E39" s="1" t="s">
        <v>384</v>
      </c>
      <c r="F39" s="7">
        <v>0</v>
      </c>
      <c r="G39" s="7">
        <v>0</v>
      </c>
      <c r="H39" s="7">
        <v>0</v>
      </c>
      <c r="I39" s="7">
        <v>0</v>
      </c>
      <c r="J39" s="7">
        <v>0</v>
      </c>
      <c r="K39" s="7">
        <v>0</v>
      </c>
      <c r="L39" s="6">
        <v>0</v>
      </c>
      <c r="M39" s="7">
        <f t="shared" si="2"/>
        <v>0</v>
      </c>
      <c r="N39" s="7"/>
    </row>
    <row r="40" spans="1:15" x14ac:dyDescent="0.25">
      <c r="A40" s="4">
        <f t="shared" si="0"/>
        <v>0</v>
      </c>
      <c r="B40" s="4">
        <f t="shared" si="1"/>
        <v>1</v>
      </c>
      <c r="E40" s="1" t="s">
        <v>39</v>
      </c>
      <c r="F40" s="7">
        <v>2</v>
      </c>
      <c r="G40" s="7">
        <v>0</v>
      </c>
      <c r="H40" s="7">
        <v>0</v>
      </c>
      <c r="I40" s="7">
        <v>2</v>
      </c>
      <c r="J40" s="7">
        <v>1</v>
      </c>
      <c r="K40" s="7">
        <v>0</v>
      </c>
      <c r="L40" s="6">
        <v>0</v>
      </c>
      <c r="M40" s="7">
        <f t="shared" si="2"/>
        <v>5</v>
      </c>
      <c r="N40" s="7"/>
    </row>
    <row r="41" spans="1:15" x14ac:dyDescent="0.25">
      <c r="A41" s="4">
        <f t="shared" si="0"/>
        <v>0</v>
      </c>
      <c r="B41" s="4">
        <f t="shared" si="1"/>
        <v>0</v>
      </c>
      <c r="E41" s="1" t="s">
        <v>151</v>
      </c>
      <c r="F41" s="7">
        <v>0</v>
      </c>
      <c r="G41" s="7">
        <v>0</v>
      </c>
      <c r="H41" s="7">
        <v>0</v>
      </c>
      <c r="I41" s="7">
        <v>0</v>
      </c>
      <c r="J41" s="7">
        <v>0</v>
      </c>
      <c r="K41" s="7">
        <v>0</v>
      </c>
      <c r="L41" s="6">
        <v>0</v>
      </c>
      <c r="M41" s="7">
        <f t="shared" si="2"/>
        <v>0</v>
      </c>
      <c r="N41" s="7"/>
    </row>
    <row r="42" spans="1:15" x14ac:dyDescent="0.25">
      <c r="A42" s="4">
        <f t="shared" si="0"/>
        <v>1</v>
      </c>
      <c r="B42" s="4">
        <f t="shared" si="1"/>
        <v>1</v>
      </c>
      <c r="E42" s="1" t="s">
        <v>385</v>
      </c>
      <c r="F42" s="7">
        <v>7</v>
      </c>
      <c r="G42" s="7">
        <v>1</v>
      </c>
      <c r="H42" s="7">
        <v>0</v>
      </c>
      <c r="I42" s="7">
        <v>2</v>
      </c>
      <c r="J42" s="7">
        <v>1</v>
      </c>
      <c r="K42" s="7">
        <v>0</v>
      </c>
      <c r="L42" s="6">
        <v>6</v>
      </c>
      <c r="M42" s="7">
        <f t="shared" si="2"/>
        <v>17</v>
      </c>
      <c r="N42" s="7"/>
    </row>
    <row r="43" spans="1:15" ht="135" x14ac:dyDescent="0.25">
      <c r="A43" s="4">
        <f t="shared" si="0"/>
        <v>1</v>
      </c>
      <c r="B43" s="4">
        <f t="shared" si="1"/>
        <v>1</v>
      </c>
      <c r="E43" s="1" t="s">
        <v>386</v>
      </c>
      <c r="F43" s="7">
        <v>5</v>
      </c>
      <c r="G43" s="7">
        <v>0</v>
      </c>
      <c r="H43" s="7">
        <v>0</v>
      </c>
      <c r="I43" s="7">
        <v>0</v>
      </c>
      <c r="J43" s="7">
        <v>1</v>
      </c>
      <c r="K43" s="7">
        <v>0</v>
      </c>
      <c r="L43" s="6">
        <v>6</v>
      </c>
      <c r="M43" s="7">
        <f t="shared" si="2"/>
        <v>12</v>
      </c>
      <c r="N43" s="7" t="s">
        <v>387</v>
      </c>
    </row>
    <row r="44" spans="1:15" x14ac:dyDescent="0.25">
      <c r="A44" s="4">
        <f t="shared" si="0"/>
        <v>0</v>
      </c>
      <c r="B44" s="4">
        <f t="shared" si="1"/>
        <v>0</v>
      </c>
      <c r="E44" s="1" t="s">
        <v>48</v>
      </c>
      <c r="F44" s="7">
        <v>0</v>
      </c>
      <c r="G44" s="7">
        <v>0</v>
      </c>
      <c r="H44" s="7">
        <v>0</v>
      </c>
      <c r="I44" s="7">
        <v>0</v>
      </c>
      <c r="J44" s="7">
        <v>0</v>
      </c>
      <c r="K44" s="7">
        <v>0</v>
      </c>
      <c r="L44" s="6">
        <v>0</v>
      </c>
      <c r="M44" s="7">
        <f t="shared" si="2"/>
        <v>0</v>
      </c>
      <c r="N44" s="7"/>
    </row>
    <row r="45" spans="1:15" ht="120" x14ac:dyDescent="0.25">
      <c r="A45" s="4">
        <f t="shared" si="0"/>
        <v>1</v>
      </c>
      <c r="B45" s="4">
        <f t="shared" si="1"/>
        <v>1</v>
      </c>
      <c r="E45" s="1" t="s">
        <v>154</v>
      </c>
      <c r="F45" s="7">
        <v>7</v>
      </c>
      <c r="G45" s="7">
        <v>1</v>
      </c>
      <c r="H45" s="7">
        <v>0</v>
      </c>
      <c r="I45" s="7">
        <v>4</v>
      </c>
      <c r="J45" s="7">
        <v>4</v>
      </c>
      <c r="K45" s="7">
        <v>0</v>
      </c>
      <c r="L45" s="6">
        <v>6</v>
      </c>
      <c r="M45" s="7">
        <f t="shared" si="2"/>
        <v>22</v>
      </c>
      <c r="N45" s="7" t="s">
        <v>388</v>
      </c>
    </row>
    <row r="46" spans="1:15" x14ac:dyDescent="0.25">
      <c r="A46" s="4">
        <f t="shared" si="0"/>
        <v>0</v>
      </c>
      <c r="B46" s="4">
        <f t="shared" si="1"/>
        <v>1</v>
      </c>
      <c r="E46" s="1" t="s">
        <v>155</v>
      </c>
      <c r="F46" s="7">
        <v>1</v>
      </c>
      <c r="G46" s="7">
        <v>0</v>
      </c>
      <c r="H46" s="7">
        <v>0</v>
      </c>
      <c r="I46" s="7">
        <v>0</v>
      </c>
      <c r="J46" s="7">
        <v>0</v>
      </c>
      <c r="K46" s="7">
        <v>0</v>
      </c>
      <c r="L46" s="6">
        <v>0</v>
      </c>
      <c r="M46" s="7">
        <f t="shared" si="2"/>
        <v>1</v>
      </c>
      <c r="N46" s="7"/>
    </row>
    <row r="47" spans="1:15" ht="240" x14ac:dyDescent="0.25">
      <c r="A47" s="4">
        <f t="shared" si="0"/>
        <v>0</v>
      </c>
      <c r="B47" s="4">
        <f t="shared" si="1"/>
        <v>1</v>
      </c>
      <c r="D47" s="4">
        <v>1</v>
      </c>
      <c r="E47" s="1" t="s">
        <v>156</v>
      </c>
      <c r="F47" s="7">
        <v>2</v>
      </c>
      <c r="G47" s="7">
        <v>0</v>
      </c>
      <c r="H47" s="7">
        <v>0</v>
      </c>
      <c r="I47" s="7">
        <v>0</v>
      </c>
      <c r="J47" s="7">
        <v>0</v>
      </c>
      <c r="K47" s="7">
        <v>0</v>
      </c>
      <c r="L47" s="6">
        <v>7</v>
      </c>
      <c r="M47" s="7">
        <f t="shared" si="2"/>
        <v>9</v>
      </c>
      <c r="N47" s="7" t="s">
        <v>389</v>
      </c>
      <c r="O47" s="4" t="s">
        <v>390</v>
      </c>
    </row>
    <row r="48" spans="1:15" x14ac:dyDescent="0.25">
      <c r="A48" s="4">
        <f t="shared" si="0"/>
        <v>0</v>
      </c>
      <c r="B48" s="4">
        <f t="shared" si="1"/>
        <v>0</v>
      </c>
      <c r="E48" s="1" t="s">
        <v>391</v>
      </c>
      <c r="F48" s="7">
        <v>0</v>
      </c>
      <c r="G48" s="7">
        <v>0</v>
      </c>
      <c r="H48" s="7">
        <v>0</v>
      </c>
      <c r="I48" s="7">
        <v>0</v>
      </c>
      <c r="J48" s="7">
        <v>0</v>
      </c>
      <c r="K48" s="7">
        <v>0</v>
      </c>
      <c r="L48" s="6">
        <v>0</v>
      </c>
      <c r="M48" s="7">
        <f t="shared" si="2"/>
        <v>0</v>
      </c>
      <c r="N48" s="7"/>
    </row>
    <row r="49" spans="1:15" ht="60" x14ac:dyDescent="0.25">
      <c r="A49" s="4">
        <f t="shared" si="0"/>
        <v>0</v>
      </c>
      <c r="B49" s="4">
        <f t="shared" si="1"/>
        <v>1</v>
      </c>
      <c r="C49" s="4">
        <v>1</v>
      </c>
      <c r="E49" s="1" t="s">
        <v>392</v>
      </c>
      <c r="F49" s="7">
        <v>1</v>
      </c>
      <c r="G49" s="7">
        <v>0</v>
      </c>
      <c r="H49" s="7">
        <v>0</v>
      </c>
      <c r="I49" s="7">
        <v>0</v>
      </c>
      <c r="J49" s="7">
        <v>0</v>
      </c>
      <c r="K49" s="7">
        <v>0</v>
      </c>
      <c r="L49" s="6">
        <v>1</v>
      </c>
      <c r="M49" s="7">
        <f t="shared" si="2"/>
        <v>2</v>
      </c>
      <c r="N49" s="7" t="s">
        <v>393</v>
      </c>
    </row>
    <row r="50" spans="1:15" x14ac:dyDescent="0.25">
      <c r="A50" s="4">
        <f t="shared" si="0"/>
        <v>0</v>
      </c>
      <c r="B50" s="4">
        <f t="shared" si="1"/>
        <v>0</v>
      </c>
      <c r="E50" s="1" t="s">
        <v>54</v>
      </c>
      <c r="F50" s="7">
        <v>0</v>
      </c>
      <c r="G50" s="7">
        <v>0</v>
      </c>
      <c r="H50" s="7">
        <v>0</v>
      </c>
      <c r="I50" s="7">
        <v>0</v>
      </c>
      <c r="J50" s="7">
        <v>0</v>
      </c>
      <c r="K50" s="7">
        <v>0</v>
      </c>
      <c r="L50" s="6">
        <v>0</v>
      </c>
      <c r="M50" s="7">
        <f t="shared" si="2"/>
        <v>0</v>
      </c>
      <c r="N50" s="7"/>
    </row>
    <row r="51" spans="1:15" x14ac:dyDescent="0.25">
      <c r="A51" s="4">
        <f t="shared" si="0"/>
        <v>1</v>
      </c>
      <c r="B51" s="4">
        <f t="shared" si="1"/>
        <v>1</v>
      </c>
      <c r="E51" s="1" t="s">
        <v>394</v>
      </c>
      <c r="F51" s="7">
        <v>6</v>
      </c>
      <c r="G51" s="7">
        <v>1</v>
      </c>
      <c r="H51" s="7">
        <v>0</v>
      </c>
      <c r="I51" s="7">
        <v>3</v>
      </c>
      <c r="J51" s="7">
        <v>2</v>
      </c>
      <c r="K51" s="7">
        <v>0</v>
      </c>
      <c r="L51" s="6">
        <v>4</v>
      </c>
      <c r="M51" s="7">
        <f t="shared" si="2"/>
        <v>16</v>
      </c>
      <c r="N51" s="7"/>
    </row>
    <row r="52" spans="1:15" x14ac:dyDescent="0.25">
      <c r="A52" s="4">
        <f t="shared" si="0"/>
        <v>0</v>
      </c>
      <c r="B52" s="4">
        <f t="shared" si="1"/>
        <v>1</v>
      </c>
      <c r="E52" s="1" t="s">
        <v>395</v>
      </c>
      <c r="F52" s="7">
        <v>0</v>
      </c>
      <c r="G52" s="7">
        <v>0</v>
      </c>
      <c r="H52" s="7">
        <v>0</v>
      </c>
      <c r="I52" s="7">
        <v>2</v>
      </c>
      <c r="J52" s="7">
        <v>0</v>
      </c>
      <c r="K52" s="7">
        <v>0</v>
      </c>
      <c r="L52" s="6">
        <v>2</v>
      </c>
      <c r="M52" s="7">
        <f t="shared" si="2"/>
        <v>4</v>
      </c>
      <c r="N52" s="7"/>
    </row>
    <row r="53" spans="1:15" x14ac:dyDescent="0.25">
      <c r="A53" s="4">
        <f t="shared" si="0"/>
        <v>1</v>
      </c>
      <c r="B53" s="4">
        <f t="shared" si="1"/>
        <v>1</v>
      </c>
      <c r="E53" s="1" t="s">
        <v>163</v>
      </c>
      <c r="F53" s="7">
        <v>7</v>
      </c>
      <c r="G53" s="7">
        <v>1</v>
      </c>
      <c r="H53" s="7">
        <v>0</v>
      </c>
      <c r="I53" s="7">
        <v>2</v>
      </c>
      <c r="J53" s="7">
        <v>1</v>
      </c>
      <c r="K53" s="7">
        <v>0</v>
      </c>
      <c r="L53" s="6">
        <v>5</v>
      </c>
      <c r="M53" s="7">
        <f t="shared" si="2"/>
        <v>16</v>
      </c>
      <c r="N53" s="7"/>
    </row>
    <row r="54" spans="1:15" x14ac:dyDescent="0.25">
      <c r="A54" s="4">
        <f t="shared" si="0"/>
        <v>0</v>
      </c>
      <c r="B54" s="4">
        <f t="shared" si="1"/>
        <v>0</v>
      </c>
      <c r="E54" s="1" t="s">
        <v>396</v>
      </c>
      <c r="F54" s="7">
        <v>0</v>
      </c>
      <c r="G54" s="7">
        <v>0</v>
      </c>
      <c r="H54" s="7">
        <v>0</v>
      </c>
      <c r="I54" s="7">
        <v>0</v>
      </c>
      <c r="J54" s="7">
        <v>0</v>
      </c>
      <c r="K54" s="7">
        <v>0</v>
      </c>
      <c r="L54" s="6">
        <v>0</v>
      </c>
      <c r="M54" s="7">
        <f t="shared" si="2"/>
        <v>0</v>
      </c>
      <c r="N54" s="7"/>
    </row>
    <row r="55" spans="1:15" ht="150" x14ac:dyDescent="0.25">
      <c r="A55" s="4">
        <f t="shared" si="0"/>
        <v>0</v>
      </c>
      <c r="B55" s="4">
        <f t="shared" si="1"/>
        <v>1</v>
      </c>
      <c r="D55" s="4">
        <v>1</v>
      </c>
      <c r="E55" s="1" t="s">
        <v>55</v>
      </c>
      <c r="F55" s="7">
        <v>1</v>
      </c>
      <c r="G55" s="7">
        <v>0</v>
      </c>
      <c r="H55" s="7">
        <v>0</v>
      </c>
      <c r="I55" s="7">
        <v>0</v>
      </c>
      <c r="J55" s="7">
        <v>1</v>
      </c>
      <c r="K55" s="7">
        <v>0</v>
      </c>
      <c r="L55" s="6">
        <v>1</v>
      </c>
      <c r="M55" s="7">
        <f t="shared" si="2"/>
        <v>3</v>
      </c>
      <c r="N55" s="7" t="s">
        <v>397</v>
      </c>
      <c r="O55" s="4" t="s">
        <v>398</v>
      </c>
    </row>
    <row r="56" spans="1:15" x14ac:dyDescent="0.25">
      <c r="A56" s="4">
        <f t="shared" si="0"/>
        <v>0</v>
      </c>
      <c r="B56" s="4">
        <f t="shared" si="1"/>
        <v>0</v>
      </c>
      <c r="E56" s="1" t="s">
        <v>56</v>
      </c>
      <c r="F56" s="7">
        <v>0</v>
      </c>
      <c r="G56" s="7">
        <v>0</v>
      </c>
      <c r="H56" s="7">
        <v>0</v>
      </c>
      <c r="I56" s="7">
        <v>0</v>
      </c>
      <c r="J56" s="7">
        <v>0</v>
      </c>
      <c r="K56" s="7">
        <v>0</v>
      </c>
      <c r="L56" s="6">
        <v>0</v>
      </c>
      <c r="M56" s="7">
        <f t="shared" si="2"/>
        <v>0</v>
      </c>
      <c r="N56" s="7"/>
    </row>
    <row r="57" spans="1:15" x14ac:dyDescent="0.25">
      <c r="A57" s="4">
        <f t="shared" si="0"/>
        <v>0</v>
      </c>
      <c r="B57" s="4">
        <f t="shared" si="1"/>
        <v>1</v>
      </c>
      <c r="E57" s="1" t="s">
        <v>399</v>
      </c>
      <c r="F57" s="7">
        <v>0</v>
      </c>
      <c r="G57" s="7">
        <v>0</v>
      </c>
      <c r="H57" s="7">
        <v>0</v>
      </c>
      <c r="I57" s="7">
        <v>1</v>
      </c>
      <c r="J57" s="7">
        <v>1</v>
      </c>
      <c r="K57" s="7">
        <v>0</v>
      </c>
      <c r="L57" s="6">
        <v>0</v>
      </c>
      <c r="M57" s="7">
        <f t="shared" si="2"/>
        <v>2</v>
      </c>
      <c r="N57" s="7"/>
    </row>
    <row r="58" spans="1:15" ht="60" x14ac:dyDescent="0.25">
      <c r="A58" s="4">
        <f t="shared" si="0"/>
        <v>0</v>
      </c>
      <c r="B58" s="4">
        <f t="shared" si="1"/>
        <v>1</v>
      </c>
      <c r="C58" s="4">
        <v>1</v>
      </c>
      <c r="E58" s="1" t="s">
        <v>57</v>
      </c>
      <c r="F58" s="7">
        <v>2</v>
      </c>
      <c r="G58" s="7">
        <v>0</v>
      </c>
      <c r="H58" s="7">
        <v>0</v>
      </c>
      <c r="I58" s="7">
        <v>0</v>
      </c>
      <c r="J58" s="7">
        <v>0</v>
      </c>
      <c r="K58" s="7">
        <v>0</v>
      </c>
      <c r="L58" s="6">
        <v>0</v>
      </c>
      <c r="M58" s="7">
        <f t="shared" si="2"/>
        <v>2</v>
      </c>
      <c r="N58" s="7" t="s">
        <v>400</v>
      </c>
    </row>
    <row r="59" spans="1:15" x14ac:dyDescent="0.25">
      <c r="A59" s="4">
        <f>SUM(M59&gt;9)</f>
        <v>0</v>
      </c>
      <c r="B59" s="4">
        <f>SUM(M59&gt;0)</f>
        <v>0</v>
      </c>
      <c r="E59" s="1" t="s">
        <v>401</v>
      </c>
      <c r="F59" s="7">
        <v>0</v>
      </c>
      <c r="G59" s="7">
        <v>0</v>
      </c>
      <c r="H59" s="7">
        <v>0</v>
      </c>
      <c r="I59" s="7">
        <v>0</v>
      </c>
      <c r="J59" s="7">
        <v>0</v>
      </c>
      <c r="K59" s="7">
        <v>0</v>
      </c>
      <c r="L59" s="6">
        <v>0</v>
      </c>
      <c r="M59" s="7">
        <f t="shared" si="2"/>
        <v>0</v>
      </c>
      <c r="N59" s="7"/>
    </row>
    <row r="61" spans="1:15" x14ac:dyDescent="0.25">
      <c r="A61" s="4">
        <f>SUM(A2:A59)</f>
        <v>17</v>
      </c>
      <c r="B61" s="4">
        <f>SUM(B2:B59)</f>
        <v>41</v>
      </c>
      <c r="C61" s="4">
        <f>SUM(C2:C59)</f>
        <v>9</v>
      </c>
      <c r="D61" s="4">
        <f>SUM(D2:D59)</f>
        <v>6</v>
      </c>
      <c r="F61" s="4">
        <f>COUNT(F2:F59)</f>
        <v>58</v>
      </c>
      <c r="M61" s="4">
        <f>SUM(M2:M59)</f>
        <v>393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48" workbookViewId="0">
      <selection activeCell="A58" sqref="A58:XFD58"/>
    </sheetView>
  </sheetViews>
  <sheetFormatPr defaultRowHeight="15" x14ac:dyDescent="0.25"/>
  <cols>
    <col min="1" max="4" width="9.140625" style="4"/>
    <col min="5" max="5" width="17.7109375" style="2" bestFit="1" customWidth="1"/>
    <col min="6" max="6" width="8.140625" style="4" bestFit="1" customWidth="1"/>
    <col min="7" max="7" width="8" style="4" bestFit="1" customWidth="1"/>
    <col min="8" max="8" width="4.140625" style="4" bestFit="1" customWidth="1"/>
    <col min="9" max="9" width="9.140625" style="4" bestFit="1" customWidth="1"/>
    <col min="10" max="10" width="7.7109375" style="4" bestFit="1" customWidth="1"/>
    <col min="11" max="11" width="4.28515625" style="4" bestFit="1" customWidth="1"/>
    <col min="12" max="12" width="7.5703125" style="7" bestFit="1" customWidth="1"/>
    <col min="13" max="13" width="9.140625" style="4"/>
    <col min="14" max="19" width="35.7109375" style="4" customWidth="1"/>
    <col min="20" max="16384" width="9.140625" style="4"/>
  </cols>
  <sheetData>
    <row r="1" spans="1:14" s="2" customFormat="1" ht="30" x14ac:dyDescent="0.25">
      <c r="A1" s="2" t="s">
        <v>568</v>
      </c>
      <c r="B1" s="2" t="s">
        <v>567</v>
      </c>
      <c r="C1" s="2" t="s">
        <v>103</v>
      </c>
      <c r="D1" s="2" t="s">
        <v>104</v>
      </c>
      <c r="E1" s="1"/>
      <c r="F1" s="1" t="s">
        <v>0</v>
      </c>
      <c r="G1" s="1" t="s">
        <v>1</v>
      </c>
      <c r="H1" s="1" t="s">
        <v>2</v>
      </c>
      <c r="I1" s="1" t="s">
        <v>3</v>
      </c>
      <c r="J1" s="1" t="s">
        <v>4</v>
      </c>
      <c r="K1" s="1" t="s">
        <v>5</v>
      </c>
      <c r="L1" s="1" t="s">
        <v>90</v>
      </c>
      <c r="M1" s="1" t="s">
        <v>6</v>
      </c>
      <c r="N1" s="1" t="s">
        <v>7</v>
      </c>
    </row>
    <row r="2" spans="1:14" x14ac:dyDescent="0.25">
      <c r="A2" s="4">
        <f t="shared" ref="A2:A55" si="0">SUM(M2&gt;9)</f>
        <v>0</v>
      </c>
      <c r="B2" s="4">
        <f t="shared" ref="B2:B55" si="1">SUM(M2&gt;0)</f>
        <v>0</v>
      </c>
      <c r="E2" s="1" t="s">
        <v>402</v>
      </c>
      <c r="F2" s="7">
        <v>0</v>
      </c>
      <c r="G2" s="7">
        <v>0</v>
      </c>
      <c r="H2" s="7">
        <v>0</v>
      </c>
      <c r="I2" s="7">
        <v>0</v>
      </c>
      <c r="J2" s="7">
        <v>0</v>
      </c>
      <c r="K2" s="7">
        <v>0</v>
      </c>
      <c r="L2" s="6">
        <v>0</v>
      </c>
      <c r="M2" s="7">
        <f>SUM(F2:L2)</f>
        <v>0</v>
      </c>
      <c r="N2" s="7"/>
    </row>
    <row r="3" spans="1:14" x14ac:dyDescent="0.25">
      <c r="A3" s="4">
        <f t="shared" si="0"/>
        <v>0</v>
      </c>
      <c r="B3" s="4">
        <f t="shared" si="1"/>
        <v>0</v>
      </c>
      <c r="E3" s="1" t="s">
        <v>8</v>
      </c>
      <c r="F3" s="7">
        <v>0</v>
      </c>
      <c r="G3" s="7">
        <v>0</v>
      </c>
      <c r="H3" s="7">
        <v>0</v>
      </c>
      <c r="I3" s="7">
        <v>0</v>
      </c>
      <c r="J3" s="7">
        <v>0</v>
      </c>
      <c r="K3" s="7">
        <v>0</v>
      </c>
      <c r="L3" s="6">
        <v>0</v>
      </c>
      <c r="M3" s="7">
        <f t="shared" ref="M3:M56" si="2">SUM(F3:L3)</f>
        <v>0</v>
      </c>
      <c r="N3" s="7"/>
    </row>
    <row r="4" spans="1:14" x14ac:dyDescent="0.25">
      <c r="A4" s="4">
        <f t="shared" si="0"/>
        <v>0</v>
      </c>
      <c r="B4" s="4">
        <f t="shared" si="1"/>
        <v>0</v>
      </c>
      <c r="E4" s="1" t="s">
        <v>403</v>
      </c>
      <c r="F4" s="7">
        <v>0</v>
      </c>
      <c r="G4" s="7">
        <v>0</v>
      </c>
      <c r="H4" s="7">
        <v>0</v>
      </c>
      <c r="I4" s="7">
        <v>0</v>
      </c>
      <c r="J4" s="7">
        <v>0</v>
      </c>
      <c r="K4" s="7">
        <v>0</v>
      </c>
      <c r="L4" s="6">
        <v>0</v>
      </c>
      <c r="M4" s="7">
        <f t="shared" si="2"/>
        <v>0</v>
      </c>
      <c r="N4" s="7"/>
    </row>
    <row r="5" spans="1:14" ht="225" x14ac:dyDescent="0.25">
      <c r="A5" s="4">
        <f t="shared" si="0"/>
        <v>1</v>
      </c>
      <c r="B5" s="4">
        <f t="shared" si="1"/>
        <v>1</v>
      </c>
      <c r="C5" s="4">
        <v>1</v>
      </c>
      <c r="E5" s="1" t="s">
        <v>404</v>
      </c>
      <c r="F5" s="7">
        <v>6</v>
      </c>
      <c r="G5" s="7">
        <v>0</v>
      </c>
      <c r="H5" s="7">
        <v>4</v>
      </c>
      <c r="I5" s="7">
        <v>3</v>
      </c>
      <c r="J5" s="7">
        <v>3</v>
      </c>
      <c r="K5" s="7">
        <v>1</v>
      </c>
      <c r="L5" s="6">
        <v>0</v>
      </c>
      <c r="M5" s="7">
        <f t="shared" si="2"/>
        <v>17</v>
      </c>
      <c r="N5" s="7" t="s">
        <v>405</v>
      </c>
    </row>
    <row r="6" spans="1:14" x14ac:dyDescent="0.25">
      <c r="A6" s="4">
        <f t="shared" si="0"/>
        <v>0</v>
      </c>
      <c r="B6" s="4">
        <f t="shared" si="1"/>
        <v>0</v>
      </c>
      <c r="E6" s="1" t="s">
        <v>105</v>
      </c>
      <c r="F6" s="7">
        <v>0</v>
      </c>
      <c r="G6" s="7">
        <v>0</v>
      </c>
      <c r="H6" s="7">
        <v>0</v>
      </c>
      <c r="I6" s="7">
        <v>0</v>
      </c>
      <c r="J6" s="7">
        <v>0</v>
      </c>
      <c r="K6" s="7">
        <v>0</v>
      </c>
      <c r="L6" s="6">
        <v>0</v>
      </c>
      <c r="M6" s="7">
        <f t="shared" si="2"/>
        <v>0</v>
      </c>
      <c r="N6" s="7"/>
    </row>
    <row r="7" spans="1:14" x14ac:dyDescent="0.25">
      <c r="A7" s="4">
        <f t="shared" si="0"/>
        <v>0</v>
      </c>
      <c r="B7" s="4">
        <f t="shared" si="1"/>
        <v>0</v>
      </c>
      <c r="E7" s="1" t="s">
        <v>107</v>
      </c>
      <c r="F7" s="7">
        <v>0</v>
      </c>
      <c r="G7" s="7">
        <v>0</v>
      </c>
      <c r="H7" s="7">
        <v>0</v>
      </c>
      <c r="I7" s="7">
        <v>0</v>
      </c>
      <c r="J7" s="7">
        <v>0</v>
      </c>
      <c r="K7" s="7">
        <v>0</v>
      </c>
      <c r="L7" s="6">
        <v>0</v>
      </c>
      <c r="M7" s="7">
        <f t="shared" si="2"/>
        <v>0</v>
      </c>
      <c r="N7" s="7"/>
    </row>
    <row r="8" spans="1:14" x14ac:dyDescent="0.25">
      <c r="A8" s="4">
        <f t="shared" si="0"/>
        <v>0</v>
      </c>
      <c r="B8" s="4">
        <f t="shared" si="1"/>
        <v>0</v>
      </c>
      <c r="E8" s="1" t="s">
        <v>406</v>
      </c>
      <c r="F8" s="7">
        <v>0</v>
      </c>
      <c r="G8" s="7">
        <v>0</v>
      </c>
      <c r="H8" s="7">
        <v>0</v>
      </c>
      <c r="I8" s="7">
        <v>0</v>
      </c>
      <c r="J8" s="7">
        <v>0</v>
      </c>
      <c r="K8" s="7">
        <v>0</v>
      </c>
      <c r="L8" s="6">
        <v>0</v>
      </c>
      <c r="M8" s="7">
        <f t="shared" si="2"/>
        <v>0</v>
      </c>
      <c r="N8" s="7"/>
    </row>
    <row r="9" spans="1:14" x14ac:dyDescent="0.25">
      <c r="A9" s="4">
        <f t="shared" si="0"/>
        <v>1</v>
      </c>
      <c r="B9" s="4">
        <f t="shared" si="1"/>
        <v>1</v>
      </c>
      <c r="E9" s="1" t="s">
        <v>10</v>
      </c>
      <c r="F9" s="7">
        <v>4</v>
      </c>
      <c r="G9" s="7">
        <v>1</v>
      </c>
      <c r="H9" s="7">
        <v>0</v>
      </c>
      <c r="I9" s="7">
        <v>2</v>
      </c>
      <c r="J9" s="7">
        <v>1</v>
      </c>
      <c r="K9" s="7">
        <v>1</v>
      </c>
      <c r="L9" s="6">
        <v>3</v>
      </c>
      <c r="M9" s="7">
        <f t="shared" si="2"/>
        <v>12</v>
      </c>
      <c r="N9" s="7"/>
    </row>
    <row r="10" spans="1:14" x14ac:dyDescent="0.25">
      <c r="A10" s="4">
        <f t="shared" si="0"/>
        <v>0</v>
      </c>
      <c r="B10" s="4">
        <f t="shared" si="1"/>
        <v>1</v>
      </c>
      <c r="E10" s="1" t="s">
        <v>407</v>
      </c>
      <c r="F10" s="7">
        <v>0</v>
      </c>
      <c r="G10" s="7">
        <v>0</v>
      </c>
      <c r="H10" s="7">
        <v>0</v>
      </c>
      <c r="I10" s="7">
        <v>0</v>
      </c>
      <c r="J10" s="7">
        <v>1</v>
      </c>
      <c r="K10" s="7">
        <v>0</v>
      </c>
      <c r="L10" s="6">
        <v>0</v>
      </c>
      <c r="M10" s="7">
        <f t="shared" si="2"/>
        <v>1</v>
      </c>
      <c r="N10" s="7"/>
    </row>
    <row r="11" spans="1:14" x14ac:dyDescent="0.25">
      <c r="A11" s="4">
        <f t="shared" si="0"/>
        <v>1</v>
      </c>
      <c r="B11" s="4">
        <f t="shared" si="1"/>
        <v>1</v>
      </c>
      <c r="E11" s="1" t="s">
        <v>113</v>
      </c>
      <c r="F11" s="7">
        <v>5</v>
      </c>
      <c r="G11" s="7">
        <v>1</v>
      </c>
      <c r="H11" s="7">
        <v>0</v>
      </c>
      <c r="I11" s="7">
        <v>3</v>
      </c>
      <c r="J11" s="7">
        <v>7</v>
      </c>
      <c r="K11" s="7">
        <v>1</v>
      </c>
      <c r="L11" s="6">
        <v>1</v>
      </c>
      <c r="M11" s="7">
        <f t="shared" si="2"/>
        <v>18</v>
      </c>
      <c r="N11" s="7"/>
    </row>
    <row r="12" spans="1:14" x14ac:dyDescent="0.25">
      <c r="A12" s="4">
        <f t="shared" si="0"/>
        <v>1</v>
      </c>
      <c r="B12" s="4">
        <f t="shared" si="1"/>
        <v>1</v>
      </c>
      <c r="E12" s="1" t="s">
        <v>349</v>
      </c>
      <c r="F12" s="7">
        <v>7</v>
      </c>
      <c r="G12" s="7">
        <v>1</v>
      </c>
      <c r="H12" s="7">
        <v>0</v>
      </c>
      <c r="I12" s="7">
        <v>2</v>
      </c>
      <c r="J12" s="7">
        <v>1</v>
      </c>
      <c r="K12" s="7">
        <v>0</v>
      </c>
      <c r="L12" s="6">
        <v>8</v>
      </c>
      <c r="M12" s="7">
        <f t="shared" si="2"/>
        <v>19</v>
      </c>
      <c r="N12" s="7"/>
    </row>
    <row r="13" spans="1:14" x14ac:dyDescent="0.25">
      <c r="A13" s="4">
        <f t="shared" si="0"/>
        <v>1</v>
      </c>
      <c r="B13" s="4">
        <f t="shared" si="1"/>
        <v>1</v>
      </c>
      <c r="E13" s="1" t="s">
        <v>114</v>
      </c>
      <c r="F13" s="7">
        <v>7</v>
      </c>
      <c r="G13" s="7">
        <v>0</v>
      </c>
      <c r="H13" s="7">
        <v>0</v>
      </c>
      <c r="I13" s="7">
        <v>2</v>
      </c>
      <c r="J13" s="7">
        <v>1</v>
      </c>
      <c r="K13" s="7">
        <v>0</v>
      </c>
      <c r="L13" s="6">
        <v>6</v>
      </c>
      <c r="M13" s="7">
        <f t="shared" si="2"/>
        <v>16</v>
      </c>
      <c r="N13" s="7"/>
    </row>
    <row r="14" spans="1:14" x14ac:dyDescent="0.25">
      <c r="A14" s="4">
        <f t="shared" si="0"/>
        <v>0</v>
      </c>
      <c r="B14" s="4">
        <f t="shared" si="1"/>
        <v>0</v>
      </c>
      <c r="E14" s="1" t="s">
        <v>11</v>
      </c>
      <c r="F14" s="7">
        <v>0</v>
      </c>
      <c r="G14" s="7">
        <v>0</v>
      </c>
      <c r="H14" s="7">
        <v>0</v>
      </c>
      <c r="I14" s="7">
        <v>0</v>
      </c>
      <c r="J14" s="7">
        <v>0</v>
      </c>
      <c r="K14" s="7">
        <v>0</v>
      </c>
      <c r="L14" s="6">
        <v>0</v>
      </c>
      <c r="M14" s="7">
        <f t="shared" si="2"/>
        <v>0</v>
      </c>
      <c r="N14" s="7"/>
    </row>
    <row r="15" spans="1:14" x14ac:dyDescent="0.25">
      <c r="A15" s="4">
        <f t="shared" si="0"/>
        <v>1</v>
      </c>
      <c r="B15" s="4">
        <f t="shared" si="1"/>
        <v>1</v>
      </c>
      <c r="E15" s="1" t="s">
        <v>408</v>
      </c>
      <c r="F15" s="7">
        <v>7</v>
      </c>
      <c r="G15" s="7">
        <v>1</v>
      </c>
      <c r="H15" s="7">
        <v>0</v>
      </c>
      <c r="I15" s="7">
        <v>2</v>
      </c>
      <c r="J15" s="7">
        <v>3</v>
      </c>
      <c r="K15" s="7">
        <v>0</v>
      </c>
      <c r="L15" s="6">
        <v>4</v>
      </c>
      <c r="M15" s="7">
        <f t="shared" si="2"/>
        <v>17</v>
      </c>
      <c r="N15" s="7"/>
    </row>
    <row r="16" spans="1:14" x14ac:dyDescent="0.25">
      <c r="A16" s="4">
        <f t="shared" si="0"/>
        <v>0</v>
      </c>
      <c r="B16" s="4">
        <f t="shared" si="1"/>
        <v>0</v>
      </c>
      <c r="E16" s="1" t="s">
        <v>120</v>
      </c>
      <c r="F16" s="7">
        <v>0</v>
      </c>
      <c r="G16" s="7">
        <v>0</v>
      </c>
      <c r="H16" s="7">
        <v>0</v>
      </c>
      <c r="I16" s="7">
        <v>0</v>
      </c>
      <c r="J16" s="7">
        <v>0</v>
      </c>
      <c r="K16" s="7">
        <v>0</v>
      </c>
      <c r="L16" s="6">
        <v>0</v>
      </c>
      <c r="M16" s="7">
        <f t="shared" si="2"/>
        <v>0</v>
      </c>
      <c r="N16" s="7"/>
    </row>
    <row r="17" spans="1:19" x14ac:dyDescent="0.25">
      <c r="A17" s="4">
        <f t="shared" si="0"/>
        <v>0</v>
      </c>
      <c r="B17" s="4">
        <f t="shared" si="1"/>
        <v>0</v>
      </c>
      <c r="E17" s="1" t="s">
        <v>13</v>
      </c>
      <c r="F17" s="7">
        <v>0</v>
      </c>
      <c r="G17" s="7">
        <v>0</v>
      </c>
      <c r="H17" s="7">
        <v>0</v>
      </c>
      <c r="I17" s="7">
        <v>0</v>
      </c>
      <c r="J17" s="7">
        <v>0</v>
      </c>
      <c r="K17" s="7">
        <v>0</v>
      </c>
      <c r="L17" s="6">
        <v>0</v>
      </c>
      <c r="M17" s="7">
        <f t="shared" si="2"/>
        <v>0</v>
      </c>
      <c r="N17" s="7"/>
    </row>
    <row r="18" spans="1:19" x14ac:dyDescent="0.25">
      <c r="A18" s="4">
        <f t="shared" si="0"/>
        <v>0</v>
      </c>
      <c r="B18" s="4">
        <f t="shared" si="1"/>
        <v>1</v>
      </c>
      <c r="E18" s="1" t="s">
        <v>122</v>
      </c>
      <c r="F18" s="7">
        <v>0</v>
      </c>
      <c r="G18" s="7">
        <v>0</v>
      </c>
      <c r="H18" s="7">
        <v>0</v>
      </c>
      <c r="I18" s="7">
        <v>0</v>
      </c>
      <c r="J18" s="7">
        <v>0</v>
      </c>
      <c r="K18" s="7">
        <v>0</v>
      </c>
      <c r="L18" s="6">
        <v>1</v>
      </c>
      <c r="M18" s="7">
        <f t="shared" si="2"/>
        <v>1</v>
      </c>
      <c r="N18" s="7"/>
    </row>
    <row r="19" spans="1:19" x14ac:dyDescent="0.25">
      <c r="A19" s="4">
        <f t="shared" si="0"/>
        <v>1</v>
      </c>
      <c r="B19" s="4">
        <f t="shared" si="1"/>
        <v>1</v>
      </c>
      <c r="E19" s="1" t="s">
        <v>358</v>
      </c>
      <c r="F19" s="7">
        <v>7</v>
      </c>
      <c r="G19" s="7">
        <v>1</v>
      </c>
      <c r="H19" s="7">
        <v>0</v>
      </c>
      <c r="I19" s="7">
        <v>2</v>
      </c>
      <c r="J19" s="7">
        <v>1</v>
      </c>
      <c r="K19" s="7">
        <v>0</v>
      </c>
      <c r="L19" s="6">
        <v>6</v>
      </c>
      <c r="M19" s="7">
        <f t="shared" si="2"/>
        <v>17</v>
      </c>
      <c r="N19" s="7"/>
    </row>
    <row r="20" spans="1:19" x14ac:dyDescent="0.25">
      <c r="A20" s="4">
        <f t="shared" si="0"/>
        <v>1</v>
      </c>
      <c r="B20" s="4">
        <f t="shared" si="1"/>
        <v>1</v>
      </c>
      <c r="E20" s="1" t="s">
        <v>409</v>
      </c>
      <c r="F20" s="7">
        <v>12</v>
      </c>
      <c r="G20" s="7">
        <v>1</v>
      </c>
      <c r="H20" s="7">
        <v>0</v>
      </c>
      <c r="I20" s="7">
        <v>2</v>
      </c>
      <c r="J20" s="7">
        <v>1</v>
      </c>
      <c r="K20" s="7">
        <v>0</v>
      </c>
      <c r="L20" s="6">
        <v>5</v>
      </c>
      <c r="M20" s="7">
        <f t="shared" si="2"/>
        <v>21</v>
      </c>
      <c r="N20" s="7"/>
    </row>
    <row r="21" spans="1:19" x14ac:dyDescent="0.25">
      <c r="A21" s="4">
        <f t="shared" si="0"/>
        <v>0</v>
      </c>
      <c r="B21" s="4">
        <f t="shared" si="1"/>
        <v>1</v>
      </c>
      <c r="E21" s="1" t="s">
        <v>125</v>
      </c>
      <c r="F21" s="7">
        <v>0</v>
      </c>
      <c r="G21" s="7">
        <v>0</v>
      </c>
      <c r="H21" s="7">
        <v>0</v>
      </c>
      <c r="I21" s="7">
        <v>1</v>
      </c>
      <c r="J21" s="7">
        <v>0</v>
      </c>
      <c r="K21" s="7">
        <v>0</v>
      </c>
      <c r="L21" s="6">
        <v>0</v>
      </c>
      <c r="M21" s="7">
        <f t="shared" si="2"/>
        <v>1</v>
      </c>
      <c r="N21" s="7"/>
    </row>
    <row r="22" spans="1:19" x14ac:dyDescent="0.25">
      <c r="A22" s="4">
        <f t="shared" si="0"/>
        <v>0</v>
      </c>
      <c r="B22" s="4">
        <f t="shared" si="1"/>
        <v>0</v>
      </c>
      <c r="E22" s="1" t="s">
        <v>139</v>
      </c>
      <c r="F22" s="7">
        <v>0</v>
      </c>
      <c r="G22" s="7">
        <v>0</v>
      </c>
      <c r="H22" s="7">
        <v>0</v>
      </c>
      <c r="I22" s="7">
        <v>0</v>
      </c>
      <c r="J22" s="7">
        <v>0</v>
      </c>
      <c r="K22" s="7">
        <v>0</v>
      </c>
      <c r="L22" s="6">
        <v>0</v>
      </c>
      <c r="M22" s="7">
        <f t="shared" si="2"/>
        <v>0</v>
      </c>
      <c r="N22" s="7"/>
    </row>
    <row r="23" spans="1:19" x14ac:dyDescent="0.25">
      <c r="A23" s="4">
        <f t="shared" si="0"/>
        <v>1</v>
      </c>
      <c r="B23" s="4">
        <f t="shared" si="1"/>
        <v>1</v>
      </c>
      <c r="E23" s="1" t="s">
        <v>410</v>
      </c>
      <c r="F23" s="7">
        <v>3</v>
      </c>
      <c r="G23" s="7">
        <v>1</v>
      </c>
      <c r="H23" s="7">
        <v>0</v>
      </c>
      <c r="I23" s="7">
        <v>3</v>
      </c>
      <c r="J23" s="7">
        <v>2</v>
      </c>
      <c r="K23" s="7">
        <v>3</v>
      </c>
      <c r="L23" s="6">
        <v>3</v>
      </c>
      <c r="M23" s="7">
        <f t="shared" si="2"/>
        <v>15</v>
      </c>
      <c r="N23" s="7"/>
    </row>
    <row r="24" spans="1:19" x14ac:dyDescent="0.25">
      <c r="A24" s="4">
        <f t="shared" si="0"/>
        <v>0</v>
      </c>
      <c r="B24" s="4">
        <f t="shared" si="1"/>
        <v>1</v>
      </c>
      <c r="E24" s="1" t="s">
        <v>366</v>
      </c>
      <c r="F24" s="7">
        <v>0</v>
      </c>
      <c r="G24" s="7">
        <v>0</v>
      </c>
      <c r="H24" s="7">
        <v>0</v>
      </c>
      <c r="I24" s="7">
        <v>1</v>
      </c>
      <c r="J24" s="7">
        <v>0</v>
      </c>
      <c r="K24" s="7">
        <v>0</v>
      </c>
      <c r="L24" s="6">
        <v>0</v>
      </c>
      <c r="M24" s="7">
        <f t="shared" si="2"/>
        <v>1</v>
      </c>
      <c r="N24" s="7"/>
    </row>
    <row r="25" spans="1:19" ht="105" x14ac:dyDescent="0.25">
      <c r="A25" s="4">
        <f t="shared" si="0"/>
        <v>1</v>
      </c>
      <c r="B25" s="4">
        <f t="shared" si="1"/>
        <v>1</v>
      </c>
      <c r="D25" s="4">
        <v>1</v>
      </c>
      <c r="E25" s="1" t="s">
        <v>22</v>
      </c>
      <c r="F25" s="7">
        <v>8</v>
      </c>
      <c r="G25" s="7">
        <v>0</v>
      </c>
      <c r="H25" s="7">
        <v>0</v>
      </c>
      <c r="I25" s="7">
        <v>0</v>
      </c>
      <c r="J25" s="7">
        <v>0</v>
      </c>
      <c r="K25" s="7">
        <v>0</v>
      </c>
      <c r="L25" s="6">
        <v>7</v>
      </c>
      <c r="M25" s="7">
        <f t="shared" si="2"/>
        <v>15</v>
      </c>
      <c r="N25" s="7" t="s">
        <v>411</v>
      </c>
      <c r="O25" s="4" t="s">
        <v>412</v>
      </c>
      <c r="P25" s="4" t="s">
        <v>413</v>
      </c>
      <c r="Q25" s="4" t="s">
        <v>414</v>
      </c>
      <c r="R25" s="4" t="s">
        <v>415</v>
      </c>
      <c r="S25" s="4" t="s">
        <v>416</v>
      </c>
    </row>
    <row r="26" spans="1:19" ht="45" x14ac:dyDescent="0.25">
      <c r="A26" s="4">
        <f t="shared" si="0"/>
        <v>0</v>
      </c>
      <c r="B26" s="4">
        <f t="shared" si="1"/>
        <v>1</v>
      </c>
      <c r="C26" s="4">
        <v>1</v>
      </c>
      <c r="E26" s="1" t="s">
        <v>23</v>
      </c>
      <c r="F26" s="7">
        <v>2</v>
      </c>
      <c r="G26" s="7">
        <v>0</v>
      </c>
      <c r="H26" s="7">
        <v>0</v>
      </c>
      <c r="I26" s="7">
        <v>0</v>
      </c>
      <c r="J26" s="7">
        <v>2</v>
      </c>
      <c r="K26" s="7">
        <v>0</v>
      </c>
      <c r="L26" s="6">
        <v>1</v>
      </c>
      <c r="M26" s="7">
        <f t="shared" si="2"/>
        <v>5</v>
      </c>
      <c r="N26" s="7" t="s">
        <v>417</v>
      </c>
    </row>
    <row r="27" spans="1:19" x14ac:dyDescent="0.25">
      <c r="A27" s="4">
        <f t="shared" si="0"/>
        <v>0</v>
      </c>
      <c r="B27" s="4">
        <f t="shared" si="1"/>
        <v>1</v>
      </c>
      <c r="E27" s="1" t="s">
        <v>418</v>
      </c>
      <c r="F27" s="7">
        <v>0</v>
      </c>
      <c r="G27" s="7">
        <v>0</v>
      </c>
      <c r="H27" s="7">
        <v>0</v>
      </c>
      <c r="I27" s="7">
        <v>0</v>
      </c>
      <c r="J27" s="7">
        <v>0</v>
      </c>
      <c r="K27" s="7">
        <v>0</v>
      </c>
      <c r="L27" s="6">
        <v>2</v>
      </c>
      <c r="M27" s="7">
        <f t="shared" si="2"/>
        <v>2</v>
      </c>
      <c r="N27" s="7"/>
    </row>
    <row r="28" spans="1:19" x14ac:dyDescent="0.25">
      <c r="A28" s="4">
        <f t="shared" si="0"/>
        <v>1</v>
      </c>
      <c r="B28" s="4">
        <f t="shared" si="1"/>
        <v>1</v>
      </c>
      <c r="E28" s="1" t="s">
        <v>419</v>
      </c>
      <c r="F28" s="7">
        <v>8</v>
      </c>
      <c r="G28" s="7">
        <v>1</v>
      </c>
      <c r="H28" s="7">
        <v>0</v>
      </c>
      <c r="I28" s="7">
        <v>3</v>
      </c>
      <c r="J28" s="7">
        <v>5</v>
      </c>
      <c r="K28" s="7">
        <v>0</v>
      </c>
      <c r="L28" s="6">
        <v>7</v>
      </c>
      <c r="M28" s="7">
        <f t="shared" si="2"/>
        <v>24</v>
      </c>
      <c r="N28" s="7"/>
    </row>
    <row r="29" spans="1:19" x14ac:dyDescent="0.25">
      <c r="A29" s="4">
        <f t="shared" si="0"/>
        <v>1</v>
      </c>
      <c r="B29" s="4">
        <f t="shared" si="1"/>
        <v>1</v>
      </c>
      <c r="E29" s="1" t="s">
        <v>420</v>
      </c>
      <c r="F29" s="7">
        <v>7</v>
      </c>
      <c r="G29" s="7">
        <v>1</v>
      </c>
      <c r="H29" s="7">
        <v>1</v>
      </c>
      <c r="I29" s="7">
        <v>3</v>
      </c>
      <c r="J29" s="7">
        <v>1</v>
      </c>
      <c r="K29" s="7">
        <v>0</v>
      </c>
      <c r="L29" s="6">
        <v>5</v>
      </c>
      <c r="M29" s="7">
        <f t="shared" si="2"/>
        <v>18</v>
      </c>
      <c r="N29" s="7"/>
    </row>
    <row r="30" spans="1:19" ht="90" x14ac:dyDescent="0.25">
      <c r="A30" s="4">
        <f t="shared" si="0"/>
        <v>0</v>
      </c>
      <c r="B30" s="4">
        <f t="shared" si="1"/>
        <v>1</v>
      </c>
      <c r="C30" s="4">
        <v>1</v>
      </c>
      <c r="E30" s="1" t="s">
        <v>421</v>
      </c>
      <c r="F30" s="7">
        <v>3</v>
      </c>
      <c r="G30" s="7">
        <v>0</v>
      </c>
      <c r="H30" s="7">
        <v>0</v>
      </c>
      <c r="I30" s="7">
        <v>2</v>
      </c>
      <c r="J30" s="7">
        <v>1</v>
      </c>
      <c r="K30" s="7">
        <v>1</v>
      </c>
      <c r="L30" s="6">
        <v>1</v>
      </c>
      <c r="M30" s="7">
        <f t="shared" si="2"/>
        <v>8</v>
      </c>
      <c r="N30" s="7" t="s">
        <v>422</v>
      </c>
    </row>
    <row r="31" spans="1:19" ht="60" x14ac:dyDescent="0.25">
      <c r="A31" s="4">
        <f t="shared" si="0"/>
        <v>0</v>
      </c>
      <c r="B31" s="4">
        <f t="shared" si="1"/>
        <v>1</v>
      </c>
      <c r="C31" s="4">
        <v>1</v>
      </c>
      <c r="E31" s="1" t="s">
        <v>381</v>
      </c>
      <c r="F31" s="7">
        <v>0</v>
      </c>
      <c r="G31" s="7">
        <v>0</v>
      </c>
      <c r="H31" s="7">
        <v>0</v>
      </c>
      <c r="I31" s="7">
        <v>0</v>
      </c>
      <c r="J31" s="7">
        <v>1</v>
      </c>
      <c r="K31" s="7">
        <v>0</v>
      </c>
      <c r="L31" s="6">
        <v>0</v>
      </c>
      <c r="M31" s="7">
        <f t="shared" si="2"/>
        <v>1</v>
      </c>
      <c r="N31" s="7" t="s">
        <v>423</v>
      </c>
    </row>
    <row r="32" spans="1:19" ht="150" x14ac:dyDescent="0.25">
      <c r="A32" s="4">
        <f t="shared" si="0"/>
        <v>0</v>
      </c>
      <c r="B32" s="4">
        <f t="shared" si="1"/>
        <v>1</v>
      </c>
      <c r="D32" s="4">
        <v>1</v>
      </c>
      <c r="E32" s="1" t="s">
        <v>424</v>
      </c>
      <c r="F32" s="7">
        <v>2</v>
      </c>
      <c r="G32" s="7">
        <v>0</v>
      </c>
      <c r="H32" s="7">
        <v>0</v>
      </c>
      <c r="I32" s="7">
        <v>3</v>
      </c>
      <c r="J32" s="7">
        <v>0</v>
      </c>
      <c r="K32" s="7">
        <v>0</v>
      </c>
      <c r="L32" s="6">
        <v>0</v>
      </c>
      <c r="M32" s="7">
        <f t="shared" si="2"/>
        <v>5</v>
      </c>
      <c r="N32" s="7" t="s">
        <v>425</v>
      </c>
      <c r="O32" s="4" t="s">
        <v>426</v>
      </c>
    </row>
    <row r="33" spans="1:15" x14ac:dyDescent="0.25">
      <c r="A33" s="4">
        <f t="shared" si="0"/>
        <v>1</v>
      </c>
      <c r="B33" s="4">
        <f t="shared" si="1"/>
        <v>1</v>
      </c>
      <c r="E33" s="1" t="s">
        <v>427</v>
      </c>
      <c r="F33" s="7">
        <v>3</v>
      </c>
      <c r="G33" s="7">
        <v>0</v>
      </c>
      <c r="H33" s="7">
        <v>0</v>
      </c>
      <c r="I33" s="7">
        <v>3</v>
      </c>
      <c r="J33" s="7">
        <v>2</v>
      </c>
      <c r="K33" s="7">
        <v>3</v>
      </c>
      <c r="L33" s="6">
        <v>3</v>
      </c>
      <c r="M33" s="7">
        <f t="shared" si="2"/>
        <v>14</v>
      </c>
      <c r="N33" s="7"/>
    </row>
    <row r="34" spans="1:15" ht="90" x14ac:dyDescent="0.25">
      <c r="A34" s="4">
        <f t="shared" si="0"/>
        <v>0</v>
      </c>
      <c r="B34" s="4">
        <f t="shared" si="1"/>
        <v>1</v>
      </c>
      <c r="C34" s="4">
        <v>1</v>
      </c>
      <c r="E34" s="1" t="s">
        <v>33</v>
      </c>
      <c r="F34" s="7">
        <v>2</v>
      </c>
      <c r="G34" s="7">
        <v>0</v>
      </c>
      <c r="H34" s="7">
        <v>0</v>
      </c>
      <c r="I34" s="7">
        <v>3</v>
      </c>
      <c r="J34" s="7">
        <v>4</v>
      </c>
      <c r="K34" s="7">
        <v>0</v>
      </c>
      <c r="L34" s="6">
        <v>0</v>
      </c>
      <c r="M34" s="7">
        <f t="shared" si="2"/>
        <v>9</v>
      </c>
      <c r="N34" s="7" t="s">
        <v>428</v>
      </c>
    </row>
    <row r="35" spans="1:15" x14ac:dyDescent="0.25">
      <c r="A35" s="4">
        <f t="shared" si="0"/>
        <v>0</v>
      </c>
      <c r="B35" s="4">
        <f t="shared" si="1"/>
        <v>0</v>
      </c>
      <c r="E35" s="1" t="s">
        <v>35</v>
      </c>
      <c r="F35" s="7">
        <v>0</v>
      </c>
      <c r="G35" s="7">
        <v>0</v>
      </c>
      <c r="H35" s="7">
        <v>0</v>
      </c>
      <c r="I35" s="7">
        <v>0</v>
      </c>
      <c r="J35" s="7">
        <v>0</v>
      </c>
      <c r="K35" s="7">
        <v>0</v>
      </c>
      <c r="L35" s="6">
        <v>0</v>
      </c>
      <c r="M35" s="7">
        <f t="shared" si="2"/>
        <v>0</v>
      </c>
      <c r="N35" s="7"/>
    </row>
    <row r="36" spans="1:15" ht="90" x14ac:dyDescent="0.25">
      <c r="A36" s="4">
        <f t="shared" si="0"/>
        <v>1</v>
      </c>
      <c r="B36" s="4">
        <f t="shared" si="1"/>
        <v>1</v>
      </c>
      <c r="C36" s="4">
        <v>1</v>
      </c>
      <c r="E36" s="1" t="s">
        <v>429</v>
      </c>
      <c r="F36" s="7">
        <v>8</v>
      </c>
      <c r="G36" s="7">
        <v>0</v>
      </c>
      <c r="H36" s="7">
        <v>0</v>
      </c>
      <c r="I36" s="7">
        <v>6</v>
      </c>
      <c r="J36" s="7">
        <v>2</v>
      </c>
      <c r="K36" s="7">
        <v>0</v>
      </c>
      <c r="L36" s="6">
        <v>11</v>
      </c>
      <c r="M36" s="7">
        <f t="shared" si="2"/>
        <v>27</v>
      </c>
      <c r="N36" s="7" t="s">
        <v>430</v>
      </c>
    </row>
    <row r="37" spans="1:15" x14ac:dyDescent="0.25">
      <c r="A37" s="4">
        <f t="shared" si="0"/>
        <v>0</v>
      </c>
      <c r="B37" s="4">
        <f t="shared" si="1"/>
        <v>0</v>
      </c>
      <c r="E37" s="1" t="s">
        <v>150</v>
      </c>
      <c r="F37" s="7">
        <v>0</v>
      </c>
      <c r="G37" s="7">
        <v>0</v>
      </c>
      <c r="H37" s="7">
        <v>0</v>
      </c>
      <c r="I37" s="7">
        <v>0</v>
      </c>
      <c r="J37" s="7">
        <v>0</v>
      </c>
      <c r="K37" s="7">
        <v>0</v>
      </c>
      <c r="L37" s="6">
        <v>0</v>
      </c>
      <c r="M37" s="7">
        <f t="shared" si="2"/>
        <v>0</v>
      </c>
      <c r="N37" s="7"/>
    </row>
    <row r="38" spans="1:15" x14ac:dyDescent="0.25">
      <c r="A38" s="4">
        <f t="shared" si="0"/>
        <v>0</v>
      </c>
      <c r="B38" s="4">
        <f t="shared" si="1"/>
        <v>0</v>
      </c>
      <c r="E38" s="1" t="s">
        <v>38</v>
      </c>
      <c r="F38" s="7">
        <v>0</v>
      </c>
      <c r="G38" s="7">
        <v>0</v>
      </c>
      <c r="H38" s="7">
        <v>0</v>
      </c>
      <c r="I38" s="7">
        <v>0</v>
      </c>
      <c r="J38" s="7">
        <v>0</v>
      </c>
      <c r="K38" s="7">
        <v>0</v>
      </c>
      <c r="L38" s="6">
        <v>0</v>
      </c>
      <c r="M38" s="7">
        <f t="shared" si="2"/>
        <v>0</v>
      </c>
      <c r="N38" s="7"/>
    </row>
    <row r="39" spans="1:15" x14ac:dyDescent="0.25">
      <c r="A39" s="4">
        <f t="shared" si="0"/>
        <v>0</v>
      </c>
      <c r="B39" s="4">
        <f t="shared" si="1"/>
        <v>1</v>
      </c>
      <c r="E39" s="1" t="s">
        <v>431</v>
      </c>
      <c r="F39" s="7">
        <v>0</v>
      </c>
      <c r="G39" s="7">
        <v>0</v>
      </c>
      <c r="H39" s="7">
        <v>0</v>
      </c>
      <c r="I39" s="7">
        <v>0</v>
      </c>
      <c r="J39" s="7">
        <v>0</v>
      </c>
      <c r="K39" s="7">
        <v>0</v>
      </c>
      <c r="L39" s="6">
        <v>8</v>
      </c>
      <c r="M39" s="7">
        <f t="shared" si="2"/>
        <v>8</v>
      </c>
      <c r="N39" s="7"/>
    </row>
    <row r="40" spans="1:15" ht="135" x14ac:dyDescent="0.25">
      <c r="A40" s="4">
        <f t="shared" si="0"/>
        <v>0</v>
      </c>
      <c r="B40" s="4">
        <f t="shared" si="1"/>
        <v>1</v>
      </c>
      <c r="D40" s="4">
        <v>1</v>
      </c>
      <c r="E40" s="1" t="s">
        <v>43</v>
      </c>
      <c r="F40" s="7">
        <v>2</v>
      </c>
      <c r="G40" s="7">
        <v>0</v>
      </c>
      <c r="H40" s="7">
        <v>1</v>
      </c>
      <c r="I40" s="7">
        <v>0</v>
      </c>
      <c r="J40" s="7">
        <v>0</v>
      </c>
      <c r="K40" s="7">
        <v>0</v>
      </c>
      <c r="L40" s="6">
        <v>0</v>
      </c>
      <c r="M40" s="7">
        <f t="shared" si="2"/>
        <v>3</v>
      </c>
      <c r="N40" s="7" t="s">
        <v>432</v>
      </c>
    </row>
    <row r="41" spans="1:15" x14ac:dyDescent="0.25">
      <c r="A41" s="4">
        <f t="shared" si="0"/>
        <v>1</v>
      </c>
      <c r="B41" s="4">
        <f t="shared" si="1"/>
        <v>1</v>
      </c>
      <c r="E41" s="1" t="s">
        <v>433</v>
      </c>
      <c r="F41" s="7">
        <v>5</v>
      </c>
      <c r="G41" s="7">
        <v>1</v>
      </c>
      <c r="H41" s="7">
        <v>0</v>
      </c>
      <c r="I41" s="7">
        <v>2</v>
      </c>
      <c r="J41" s="7">
        <v>1</v>
      </c>
      <c r="K41" s="7">
        <v>0</v>
      </c>
      <c r="L41" s="6">
        <v>4</v>
      </c>
      <c r="M41" s="7">
        <f t="shared" si="2"/>
        <v>13</v>
      </c>
      <c r="N41" s="7"/>
    </row>
    <row r="42" spans="1:15" x14ac:dyDescent="0.25">
      <c r="A42" s="4">
        <f t="shared" si="0"/>
        <v>0</v>
      </c>
      <c r="B42" s="4">
        <f t="shared" si="1"/>
        <v>0</v>
      </c>
      <c r="E42" s="1" t="s">
        <v>386</v>
      </c>
      <c r="F42" s="7">
        <v>0</v>
      </c>
      <c r="G42" s="7">
        <v>0</v>
      </c>
      <c r="H42" s="7">
        <v>0</v>
      </c>
      <c r="I42" s="7">
        <v>0</v>
      </c>
      <c r="J42" s="7">
        <v>0</v>
      </c>
      <c r="K42" s="7">
        <v>0</v>
      </c>
      <c r="L42" s="6">
        <v>0</v>
      </c>
      <c r="M42" s="7">
        <f t="shared" si="2"/>
        <v>0</v>
      </c>
      <c r="N42" s="7"/>
    </row>
    <row r="43" spans="1:15" x14ac:dyDescent="0.25">
      <c r="A43" s="4">
        <f t="shared" si="0"/>
        <v>0</v>
      </c>
      <c r="B43" s="4">
        <f t="shared" si="1"/>
        <v>1</v>
      </c>
      <c r="E43" s="1" t="s">
        <v>45</v>
      </c>
      <c r="F43" s="7">
        <v>0</v>
      </c>
      <c r="G43" s="7">
        <v>0</v>
      </c>
      <c r="H43" s="7">
        <v>0</v>
      </c>
      <c r="I43" s="7">
        <v>0</v>
      </c>
      <c r="J43" s="7">
        <v>1</v>
      </c>
      <c r="K43" s="7">
        <v>0</v>
      </c>
      <c r="L43" s="6">
        <v>2</v>
      </c>
      <c r="M43" s="7">
        <f t="shared" si="2"/>
        <v>3</v>
      </c>
      <c r="N43" s="7"/>
    </row>
    <row r="44" spans="1:15" x14ac:dyDescent="0.25">
      <c r="A44" s="4">
        <f t="shared" si="0"/>
        <v>0</v>
      </c>
      <c r="B44" s="4">
        <f t="shared" si="1"/>
        <v>0</v>
      </c>
      <c r="E44" s="1" t="s">
        <v>48</v>
      </c>
      <c r="F44" s="7">
        <v>0</v>
      </c>
      <c r="G44" s="7">
        <v>0</v>
      </c>
      <c r="H44" s="7">
        <v>0</v>
      </c>
      <c r="I44" s="7">
        <v>0</v>
      </c>
      <c r="J44" s="7">
        <v>0</v>
      </c>
      <c r="K44" s="7">
        <v>0</v>
      </c>
      <c r="L44" s="6">
        <v>0</v>
      </c>
      <c r="M44" s="7">
        <f t="shared" si="2"/>
        <v>0</v>
      </c>
      <c r="N44" s="7"/>
    </row>
    <row r="45" spans="1:15" ht="135" x14ac:dyDescent="0.25">
      <c r="A45" s="4">
        <f t="shared" si="0"/>
        <v>0</v>
      </c>
      <c r="B45" s="4">
        <f t="shared" si="1"/>
        <v>1</v>
      </c>
      <c r="C45" s="4">
        <v>1</v>
      </c>
      <c r="E45" s="1" t="s">
        <v>49</v>
      </c>
      <c r="F45" s="7">
        <v>3</v>
      </c>
      <c r="G45" s="7">
        <v>0</v>
      </c>
      <c r="H45" s="7">
        <v>0</v>
      </c>
      <c r="I45" s="7">
        <v>0</v>
      </c>
      <c r="J45" s="7">
        <v>0</v>
      </c>
      <c r="K45" s="7">
        <v>0</v>
      </c>
      <c r="L45" s="6">
        <v>3</v>
      </c>
      <c r="M45" s="7">
        <f t="shared" si="2"/>
        <v>6</v>
      </c>
      <c r="N45" s="7" t="s">
        <v>434</v>
      </c>
      <c r="O45" s="4" t="s">
        <v>435</v>
      </c>
    </row>
    <row r="46" spans="1:15" ht="135" x14ac:dyDescent="0.25">
      <c r="A46" s="4">
        <f t="shared" si="0"/>
        <v>0</v>
      </c>
      <c r="B46" s="4">
        <f t="shared" si="1"/>
        <v>1</v>
      </c>
      <c r="D46" s="4">
        <v>1</v>
      </c>
      <c r="E46" s="1" t="s">
        <v>156</v>
      </c>
      <c r="F46" s="7">
        <v>2</v>
      </c>
      <c r="G46" s="7">
        <v>0</v>
      </c>
      <c r="H46" s="7">
        <v>0</v>
      </c>
      <c r="I46" s="7">
        <v>0</v>
      </c>
      <c r="J46" s="7">
        <v>1</v>
      </c>
      <c r="K46" s="7">
        <v>0</v>
      </c>
      <c r="L46" s="6">
        <v>6</v>
      </c>
      <c r="M46" s="7">
        <f t="shared" si="2"/>
        <v>9</v>
      </c>
      <c r="N46" s="7" t="s">
        <v>436</v>
      </c>
      <c r="O46" s="4" t="s">
        <v>437</v>
      </c>
    </row>
    <row r="47" spans="1:15" ht="300" x14ac:dyDescent="0.25">
      <c r="A47" s="4">
        <f t="shared" si="0"/>
        <v>0</v>
      </c>
      <c r="B47" s="4">
        <f t="shared" si="1"/>
        <v>1</v>
      </c>
      <c r="C47" s="4">
        <v>1</v>
      </c>
      <c r="E47" s="1" t="s">
        <v>51</v>
      </c>
      <c r="F47" s="7">
        <v>0</v>
      </c>
      <c r="G47" s="7">
        <v>0</v>
      </c>
      <c r="H47" s="7">
        <v>0</v>
      </c>
      <c r="I47" s="7">
        <v>0</v>
      </c>
      <c r="J47" s="7">
        <v>0</v>
      </c>
      <c r="K47" s="7">
        <v>0</v>
      </c>
      <c r="L47" s="6">
        <v>4</v>
      </c>
      <c r="M47" s="7">
        <f t="shared" si="2"/>
        <v>4</v>
      </c>
      <c r="N47" s="7" t="s">
        <v>438</v>
      </c>
      <c r="O47" s="4" t="s">
        <v>439</v>
      </c>
    </row>
    <row r="48" spans="1:15" x14ac:dyDescent="0.25">
      <c r="A48" s="4">
        <f t="shared" si="0"/>
        <v>1</v>
      </c>
      <c r="B48" s="4">
        <f t="shared" si="1"/>
        <v>1</v>
      </c>
      <c r="E48" s="1" t="s">
        <v>161</v>
      </c>
      <c r="F48" s="7">
        <v>8</v>
      </c>
      <c r="G48" s="7">
        <v>1</v>
      </c>
      <c r="H48" s="7">
        <v>0</v>
      </c>
      <c r="I48" s="7">
        <v>2</v>
      </c>
      <c r="J48" s="7">
        <v>1</v>
      </c>
      <c r="K48" s="7">
        <v>0</v>
      </c>
      <c r="L48" s="6">
        <v>5</v>
      </c>
      <c r="M48" s="7">
        <f t="shared" si="2"/>
        <v>17</v>
      </c>
      <c r="N48" s="7"/>
    </row>
    <row r="49" spans="1:14" x14ac:dyDescent="0.25">
      <c r="A49" s="4">
        <f t="shared" si="0"/>
        <v>0</v>
      </c>
      <c r="B49" s="4">
        <f t="shared" si="1"/>
        <v>0</v>
      </c>
      <c r="E49" s="1" t="s">
        <v>162</v>
      </c>
      <c r="F49" s="7">
        <v>0</v>
      </c>
      <c r="G49" s="7">
        <v>0</v>
      </c>
      <c r="H49" s="7">
        <v>0</v>
      </c>
      <c r="I49" s="7">
        <v>0</v>
      </c>
      <c r="J49" s="7">
        <v>0</v>
      </c>
      <c r="K49" s="7">
        <v>0</v>
      </c>
      <c r="L49" s="6">
        <v>0</v>
      </c>
      <c r="M49" s="7">
        <f t="shared" si="2"/>
        <v>0</v>
      </c>
      <c r="N49" s="7"/>
    </row>
    <row r="50" spans="1:14" x14ac:dyDescent="0.25">
      <c r="A50" s="4">
        <f t="shared" si="0"/>
        <v>0</v>
      </c>
      <c r="B50" s="4">
        <f t="shared" si="1"/>
        <v>1</v>
      </c>
      <c r="E50" s="1" t="s">
        <v>54</v>
      </c>
      <c r="F50" s="7">
        <v>0</v>
      </c>
      <c r="G50" s="7">
        <v>1</v>
      </c>
      <c r="H50" s="7">
        <v>0</v>
      </c>
      <c r="I50" s="7">
        <v>0</v>
      </c>
      <c r="J50" s="7">
        <v>0</v>
      </c>
      <c r="K50" s="7">
        <v>0</v>
      </c>
      <c r="L50" s="6">
        <v>0</v>
      </c>
      <c r="M50" s="7">
        <f t="shared" si="2"/>
        <v>1</v>
      </c>
      <c r="N50" s="7"/>
    </row>
    <row r="51" spans="1:14" x14ac:dyDescent="0.25">
      <c r="A51" s="4">
        <f t="shared" si="0"/>
        <v>1</v>
      </c>
      <c r="B51" s="4">
        <f t="shared" si="1"/>
        <v>1</v>
      </c>
      <c r="E51" s="1" t="s">
        <v>163</v>
      </c>
      <c r="F51" s="7">
        <v>7</v>
      </c>
      <c r="G51" s="7">
        <v>1</v>
      </c>
      <c r="H51" s="7">
        <v>0</v>
      </c>
      <c r="I51" s="7">
        <v>2</v>
      </c>
      <c r="J51" s="7">
        <v>1</v>
      </c>
      <c r="K51" s="7">
        <v>0</v>
      </c>
      <c r="L51" s="6">
        <v>5</v>
      </c>
      <c r="M51" s="7">
        <f t="shared" si="2"/>
        <v>16</v>
      </c>
      <c r="N51" s="7"/>
    </row>
    <row r="52" spans="1:14" ht="90" x14ac:dyDescent="0.25">
      <c r="A52" s="4">
        <f t="shared" si="0"/>
        <v>0</v>
      </c>
      <c r="B52" s="4">
        <f t="shared" si="1"/>
        <v>1</v>
      </c>
      <c r="C52" s="4">
        <v>1</v>
      </c>
      <c r="E52" s="1" t="s">
        <v>440</v>
      </c>
      <c r="F52" s="7">
        <v>0</v>
      </c>
      <c r="G52" s="7">
        <v>0</v>
      </c>
      <c r="H52" s="7">
        <v>0</v>
      </c>
      <c r="I52" s="7">
        <v>0</v>
      </c>
      <c r="J52" s="7">
        <v>1</v>
      </c>
      <c r="K52" s="7">
        <v>0</v>
      </c>
      <c r="L52" s="6">
        <v>2</v>
      </c>
      <c r="M52" s="7">
        <f t="shared" si="2"/>
        <v>3</v>
      </c>
      <c r="N52" s="7" t="s">
        <v>441</v>
      </c>
    </row>
    <row r="53" spans="1:14" ht="30" x14ac:dyDescent="0.25">
      <c r="A53" s="4">
        <f t="shared" si="0"/>
        <v>0</v>
      </c>
      <c r="B53" s="4">
        <f t="shared" si="1"/>
        <v>1</v>
      </c>
      <c r="C53" s="4">
        <v>1</v>
      </c>
      <c r="E53" s="1" t="s">
        <v>55</v>
      </c>
      <c r="F53" s="7">
        <v>0</v>
      </c>
      <c r="G53" s="7">
        <v>0</v>
      </c>
      <c r="H53" s="7">
        <v>0</v>
      </c>
      <c r="I53" s="7">
        <v>0</v>
      </c>
      <c r="J53" s="7">
        <v>1</v>
      </c>
      <c r="K53" s="7">
        <v>0</v>
      </c>
      <c r="L53" s="6">
        <v>3</v>
      </c>
      <c r="M53" s="7">
        <f t="shared" si="2"/>
        <v>4</v>
      </c>
      <c r="N53" s="7" t="s">
        <v>442</v>
      </c>
    </row>
    <row r="54" spans="1:14" ht="135" x14ac:dyDescent="0.25">
      <c r="A54" s="4">
        <f t="shared" si="0"/>
        <v>1</v>
      </c>
      <c r="B54" s="4">
        <f t="shared" si="1"/>
        <v>1</v>
      </c>
      <c r="D54" s="4">
        <v>1</v>
      </c>
      <c r="E54" s="1" t="s">
        <v>443</v>
      </c>
      <c r="F54" s="7">
        <v>4</v>
      </c>
      <c r="G54" s="7">
        <v>1</v>
      </c>
      <c r="H54" s="7">
        <v>0</v>
      </c>
      <c r="I54" s="7">
        <v>4</v>
      </c>
      <c r="J54" s="7">
        <v>2</v>
      </c>
      <c r="K54" s="7">
        <v>2</v>
      </c>
      <c r="L54" s="6">
        <v>2</v>
      </c>
      <c r="M54" s="7">
        <f t="shared" si="2"/>
        <v>15</v>
      </c>
      <c r="N54" s="7" t="s">
        <v>444</v>
      </c>
    </row>
    <row r="55" spans="1:14" x14ac:dyDescent="0.25">
      <c r="A55" s="4">
        <f t="shared" si="0"/>
        <v>0</v>
      </c>
      <c r="B55" s="4">
        <f t="shared" si="1"/>
        <v>0</v>
      </c>
      <c r="E55" s="1" t="s">
        <v>445</v>
      </c>
      <c r="F55" s="7">
        <v>0</v>
      </c>
      <c r="G55" s="7">
        <v>0</v>
      </c>
      <c r="H55" s="7">
        <v>0</v>
      </c>
      <c r="I55" s="7">
        <v>0</v>
      </c>
      <c r="J55" s="7">
        <v>0</v>
      </c>
      <c r="K55" s="7">
        <v>0</v>
      </c>
      <c r="L55" s="6">
        <v>0</v>
      </c>
      <c r="M55" s="7">
        <f t="shared" si="2"/>
        <v>0</v>
      </c>
      <c r="N55" s="7"/>
    </row>
    <row r="56" spans="1:14" x14ac:dyDescent="0.25">
      <c r="A56" s="4">
        <f>SUM(M56&gt;9)</f>
        <v>0</v>
      </c>
      <c r="B56" s="4">
        <f>SUM(M56&gt;0)</f>
        <v>1</v>
      </c>
      <c r="E56" s="1" t="s">
        <v>401</v>
      </c>
      <c r="F56" s="7">
        <v>1</v>
      </c>
      <c r="G56" s="7">
        <v>0</v>
      </c>
      <c r="H56" s="7">
        <v>0</v>
      </c>
      <c r="I56" s="7">
        <v>0</v>
      </c>
      <c r="J56" s="7">
        <v>0</v>
      </c>
      <c r="K56" s="7">
        <v>0</v>
      </c>
      <c r="L56" s="6">
        <v>1</v>
      </c>
      <c r="M56" s="7">
        <f t="shared" si="2"/>
        <v>2</v>
      </c>
      <c r="N56" s="7"/>
    </row>
    <row r="58" spans="1:14" x14ac:dyDescent="0.25">
      <c r="A58" s="4">
        <f>SUM(A2:A56)</f>
        <v>18</v>
      </c>
      <c r="B58" s="4">
        <f>SUM(B2:B56)</f>
        <v>38</v>
      </c>
      <c r="C58" s="4">
        <f>SUM(C2:C56)</f>
        <v>10</v>
      </c>
      <c r="D58" s="4">
        <f>SUM(D2:D56)</f>
        <v>5</v>
      </c>
      <c r="F58" s="4">
        <f>COUNT(F2:F56)</f>
        <v>55</v>
      </c>
      <c r="M58" s="4">
        <f>SUM(M2:M56)</f>
        <v>388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52" workbookViewId="0">
      <selection activeCell="A67" sqref="A67:XFD67"/>
    </sheetView>
  </sheetViews>
  <sheetFormatPr defaultRowHeight="15" x14ac:dyDescent="0.25"/>
  <cols>
    <col min="1" max="4" width="9.140625" style="4"/>
    <col min="5" max="5" width="23.7109375" style="2" bestFit="1" customWidth="1"/>
    <col min="6" max="6" width="8.140625" style="4" bestFit="1" customWidth="1"/>
    <col min="7" max="7" width="9.140625" style="4"/>
    <col min="8" max="8" width="4.140625" style="4" bestFit="1" customWidth="1"/>
    <col min="9" max="9" width="9.140625" style="4" bestFit="1" customWidth="1"/>
    <col min="10" max="10" width="7.7109375" style="4" bestFit="1" customWidth="1"/>
    <col min="11" max="11" width="4.28515625" style="4" bestFit="1" customWidth="1"/>
    <col min="12" max="12" width="7.5703125" style="7" bestFit="1" customWidth="1"/>
    <col min="13" max="13" width="9.140625" style="4"/>
    <col min="14" max="16" width="35.7109375" style="4" customWidth="1"/>
    <col min="17" max="16384" width="9.140625" style="4"/>
  </cols>
  <sheetData>
    <row r="1" spans="1:14" s="2" customFormat="1" x14ac:dyDescent="0.25">
      <c r="C1" s="2" t="s">
        <v>103</v>
      </c>
      <c r="D1" s="2" t="s">
        <v>104</v>
      </c>
      <c r="E1" s="1"/>
      <c r="F1" s="1" t="s">
        <v>0</v>
      </c>
      <c r="G1" s="1" t="s">
        <v>1</v>
      </c>
      <c r="H1" s="1" t="s">
        <v>2</v>
      </c>
      <c r="I1" s="1" t="s">
        <v>3</v>
      </c>
      <c r="J1" s="1" t="s">
        <v>4</v>
      </c>
      <c r="K1" s="1" t="s">
        <v>5</v>
      </c>
      <c r="L1" s="1" t="s">
        <v>90</v>
      </c>
      <c r="M1" s="1" t="s">
        <v>6</v>
      </c>
      <c r="N1" s="1" t="s">
        <v>7</v>
      </c>
    </row>
    <row r="2" spans="1:14" x14ac:dyDescent="0.25">
      <c r="A2" s="4">
        <f t="shared" ref="A2:A64" si="0">SUM(M2&gt;9)</f>
        <v>0</v>
      </c>
      <c r="B2" s="4">
        <f t="shared" ref="B2:B64" si="1">SUM(M2&gt;0)</f>
        <v>1</v>
      </c>
      <c r="E2" s="3" t="s">
        <v>446</v>
      </c>
      <c r="F2" s="6">
        <v>4</v>
      </c>
      <c r="G2" s="6">
        <v>0</v>
      </c>
      <c r="H2" s="6">
        <v>0</v>
      </c>
      <c r="I2" s="6">
        <v>0</v>
      </c>
      <c r="J2" s="6">
        <v>0</v>
      </c>
      <c r="K2" s="6">
        <v>0</v>
      </c>
      <c r="L2" s="6">
        <v>4</v>
      </c>
      <c r="M2" s="7">
        <f>SUM(F2:L2)</f>
        <v>8</v>
      </c>
      <c r="N2" s="7"/>
    </row>
    <row r="3" spans="1:14" x14ac:dyDescent="0.25">
      <c r="A3" s="4">
        <f t="shared" si="0"/>
        <v>0</v>
      </c>
      <c r="B3" s="4">
        <f t="shared" si="1"/>
        <v>0</v>
      </c>
      <c r="E3" s="3" t="s">
        <v>447</v>
      </c>
      <c r="F3" s="6">
        <v>0</v>
      </c>
      <c r="G3" s="6">
        <v>0</v>
      </c>
      <c r="H3" s="6">
        <v>0</v>
      </c>
      <c r="I3" s="6">
        <v>0</v>
      </c>
      <c r="J3" s="6">
        <v>0</v>
      </c>
      <c r="K3" s="6">
        <v>0</v>
      </c>
      <c r="L3" s="6">
        <v>0</v>
      </c>
      <c r="M3" s="7">
        <f t="shared" ref="M3:M65" si="2">SUM(F3:L3)</f>
        <v>0</v>
      </c>
      <c r="N3" s="7"/>
    </row>
    <row r="4" spans="1:14" x14ac:dyDescent="0.25">
      <c r="A4" s="4">
        <f t="shared" si="0"/>
        <v>1</v>
      </c>
      <c r="B4" s="4">
        <f t="shared" si="1"/>
        <v>1</v>
      </c>
      <c r="E4" s="3" t="s">
        <v>448</v>
      </c>
      <c r="F4" s="6">
        <v>10</v>
      </c>
      <c r="G4" s="6">
        <v>0</v>
      </c>
      <c r="H4" s="6">
        <v>0</v>
      </c>
      <c r="I4" s="6">
        <v>0</v>
      </c>
      <c r="J4" s="6">
        <v>0</v>
      </c>
      <c r="K4" s="6">
        <v>0</v>
      </c>
      <c r="L4" s="6">
        <v>0</v>
      </c>
      <c r="M4" s="7">
        <f t="shared" si="2"/>
        <v>10</v>
      </c>
      <c r="N4" s="7"/>
    </row>
    <row r="5" spans="1:14" x14ac:dyDescent="0.25">
      <c r="A5" s="4">
        <f t="shared" si="0"/>
        <v>0</v>
      </c>
      <c r="B5" s="4">
        <f t="shared" si="1"/>
        <v>0</v>
      </c>
      <c r="E5" s="3" t="s">
        <v>449</v>
      </c>
      <c r="F5" s="6">
        <v>0</v>
      </c>
      <c r="G5" s="6">
        <v>0</v>
      </c>
      <c r="H5" s="6">
        <v>0</v>
      </c>
      <c r="I5" s="6">
        <v>0</v>
      </c>
      <c r="J5" s="6">
        <v>0</v>
      </c>
      <c r="K5" s="6">
        <v>0</v>
      </c>
      <c r="L5" s="6">
        <v>0</v>
      </c>
      <c r="M5" s="7">
        <f t="shared" si="2"/>
        <v>0</v>
      </c>
      <c r="N5" s="7"/>
    </row>
    <row r="6" spans="1:14" x14ac:dyDescent="0.25">
      <c r="A6" s="4">
        <f t="shared" si="0"/>
        <v>0</v>
      </c>
      <c r="B6" s="4">
        <f t="shared" si="1"/>
        <v>0</v>
      </c>
      <c r="E6" s="3" t="s">
        <v>450</v>
      </c>
      <c r="F6" s="6">
        <v>0</v>
      </c>
      <c r="G6" s="6">
        <v>0</v>
      </c>
      <c r="H6" s="6">
        <v>0</v>
      </c>
      <c r="I6" s="6">
        <v>0</v>
      </c>
      <c r="J6" s="6">
        <v>0</v>
      </c>
      <c r="K6" s="6">
        <v>0</v>
      </c>
      <c r="L6" s="6">
        <v>0</v>
      </c>
      <c r="M6" s="7">
        <f t="shared" si="2"/>
        <v>0</v>
      </c>
      <c r="N6" s="7"/>
    </row>
    <row r="7" spans="1:14" x14ac:dyDescent="0.25">
      <c r="A7" s="4">
        <f t="shared" si="0"/>
        <v>0</v>
      </c>
      <c r="B7" s="4">
        <f t="shared" si="1"/>
        <v>0</v>
      </c>
      <c r="E7" s="3" t="s">
        <v>451</v>
      </c>
      <c r="F7" s="6">
        <v>0</v>
      </c>
      <c r="G7" s="6">
        <v>0</v>
      </c>
      <c r="H7" s="6">
        <v>0</v>
      </c>
      <c r="I7" s="6">
        <v>0</v>
      </c>
      <c r="J7" s="6">
        <v>0</v>
      </c>
      <c r="K7" s="6">
        <v>0</v>
      </c>
      <c r="L7" s="6">
        <v>0</v>
      </c>
      <c r="M7" s="7">
        <f t="shared" si="2"/>
        <v>0</v>
      </c>
      <c r="N7" s="7"/>
    </row>
    <row r="8" spans="1:14" x14ac:dyDescent="0.25">
      <c r="A8" s="4">
        <f t="shared" si="0"/>
        <v>0</v>
      </c>
      <c r="B8" s="4">
        <f t="shared" si="1"/>
        <v>0</v>
      </c>
      <c r="E8" s="3" t="s">
        <v>452</v>
      </c>
      <c r="F8" s="6">
        <v>0</v>
      </c>
      <c r="G8" s="6">
        <v>0</v>
      </c>
      <c r="H8" s="6">
        <v>0</v>
      </c>
      <c r="I8" s="6">
        <v>0</v>
      </c>
      <c r="J8" s="6">
        <v>0</v>
      </c>
      <c r="K8" s="6">
        <v>0</v>
      </c>
      <c r="L8" s="6">
        <v>0</v>
      </c>
      <c r="M8" s="7">
        <f t="shared" si="2"/>
        <v>0</v>
      </c>
      <c r="N8" s="7"/>
    </row>
    <row r="9" spans="1:14" x14ac:dyDescent="0.25">
      <c r="A9" s="4">
        <f t="shared" si="0"/>
        <v>0</v>
      </c>
      <c r="B9" s="4">
        <f t="shared" si="1"/>
        <v>0</v>
      </c>
      <c r="E9" s="3" t="s">
        <v>453</v>
      </c>
      <c r="F9" s="6">
        <v>0</v>
      </c>
      <c r="G9" s="6">
        <v>0</v>
      </c>
      <c r="H9" s="6">
        <v>0</v>
      </c>
      <c r="I9" s="6">
        <v>0</v>
      </c>
      <c r="J9" s="6">
        <v>0</v>
      </c>
      <c r="K9" s="6">
        <v>0</v>
      </c>
      <c r="L9" s="6">
        <v>0</v>
      </c>
      <c r="M9" s="7">
        <f t="shared" si="2"/>
        <v>0</v>
      </c>
      <c r="N9" s="7"/>
    </row>
    <row r="10" spans="1:14" x14ac:dyDescent="0.25">
      <c r="A10" s="4">
        <f t="shared" si="0"/>
        <v>1</v>
      </c>
      <c r="B10" s="4">
        <f t="shared" si="1"/>
        <v>1</v>
      </c>
      <c r="E10" s="3" t="s">
        <v>454</v>
      </c>
      <c r="F10" s="6">
        <v>5</v>
      </c>
      <c r="G10" s="6">
        <v>1</v>
      </c>
      <c r="H10" s="6">
        <v>0</v>
      </c>
      <c r="I10" s="6">
        <v>2</v>
      </c>
      <c r="J10" s="6">
        <v>2</v>
      </c>
      <c r="K10" s="6">
        <v>1</v>
      </c>
      <c r="L10" s="6">
        <v>1</v>
      </c>
      <c r="M10" s="7">
        <f t="shared" si="2"/>
        <v>12</v>
      </c>
      <c r="N10" s="7"/>
    </row>
    <row r="11" spans="1:14" x14ac:dyDescent="0.25">
      <c r="A11" s="4">
        <f t="shared" si="0"/>
        <v>1</v>
      </c>
      <c r="B11" s="4">
        <f t="shared" si="1"/>
        <v>1</v>
      </c>
      <c r="E11" s="3" t="s">
        <v>455</v>
      </c>
      <c r="F11" s="6">
        <v>7</v>
      </c>
      <c r="G11" s="6">
        <v>1</v>
      </c>
      <c r="H11" s="6">
        <v>0</v>
      </c>
      <c r="I11" s="6">
        <v>2</v>
      </c>
      <c r="J11" s="6">
        <v>1</v>
      </c>
      <c r="K11" s="6">
        <v>0</v>
      </c>
      <c r="L11" s="6">
        <v>8</v>
      </c>
      <c r="M11" s="7">
        <f t="shared" si="2"/>
        <v>19</v>
      </c>
      <c r="N11" s="7"/>
    </row>
    <row r="12" spans="1:14" ht="75" x14ac:dyDescent="0.25">
      <c r="A12" s="4">
        <f t="shared" si="0"/>
        <v>1</v>
      </c>
      <c r="B12" s="4">
        <f t="shared" si="1"/>
        <v>1</v>
      </c>
      <c r="C12" s="4">
        <v>1</v>
      </c>
      <c r="E12" s="3" t="s">
        <v>456</v>
      </c>
      <c r="F12" s="6">
        <v>8</v>
      </c>
      <c r="G12" s="6">
        <v>1</v>
      </c>
      <c r="H12" s="6">
        <v>0</v>
      </c>
      <c r="I12" s="6">
        <v>8</v>
      </c>
      <c r="J12" s="6">
        <v>3</v>
      </c>
      <c r="K12" s="6">
        <v>2</v>
      </c>
      <c r="L12" s="6">
        <v>7</v>
      </c>
      <c r="M12" s="7">
        <f t="shared" si="2"/>
        <v>29</v>
      </c>
      <c r="N12" s="7" t="s">
        <v>457</v>
      </c>
    </row>
    <row r="13" spans="1:14" x14ac:dyDescent="0.25">
      <c r="A13" s="4">
        <f t="shared" si="0"/>
        <v>1</v>
      </c>
      <c r="B13" s="4">
        <f t="shared" si="1"/>
        <v>1</v>
      </c>
      <c r="E13" s="3" t="s">
        <v>458</v>
      </c>
      <c r="F13" s="6">
        <v>7</v>
      </c>
      <c r="G13" s="6">
        <v>0</v>
      </c>
      <c r="H13" s="6">
        <v>0</v>
      </c>
      <c r="I13" s="6">
        <v>2</v>
      </c>
      <c r="J13" s="6">
        <v>1</v>
      </c>
      <c r="K13" s="6">
        <v>0</v>
      </c>
      <c r="L13" s="6">
        <v>6</v>
      </c>
      <c r="M13" s="7">
        <f t="shared" si="2"/>
        <v>16</v>
      </c>
      <c r="N13" s="7"/>
    </row>
    <row r="14" spans="1:14" x14ac:dyDescent="0.25">
      <c r="A14" s="4">
        <f t="shared" si="0"/>
        <v>0</v>
      </c>
      <c r="B14" s="4">
        <f t="shared" si="1"/>
        <v>1</v>
      </c>
      <c r="E14" s="3" t="s">
        <v>459</v>
      </c>
      <c r="F14" s="6">
        <v>0</v>
      </c>
      <c r="G14" s="6">
        <v>0</v>
      </c>
      <c r="H14" s="6">
        <v>0</v>
      </c>
      <c r="I14" s="6">
        <v>0</v>
      </c>
      <c r="J14" s="6">
        <v>0</v>
      </c>
      <c r="K14" s="6">
        <v>0</v>
      </c>
      <c r="L14" s="6">
        <v>1</v>
      </c>
      <c r="M14" s="7">
        <f t="shared" si="2"/>
        <v>1</v>
      </c>
      <c r="N14" s="7"/>
    </row>
    <row r="15" spans="1:14" x14ac:dyDescent="0.25">
      <c r="A15" s="4">
        <f t="shared" si="0"/>
        <v>0</v>
      </c>
      <c r="B15" s="4">
        <f t="shared" si="1"/>
        <v>0</v>
      </c>
      <c r="E15" s="3" t="s">
        <v>460</v>
      </c>
      <c r="F15" s="6">
        <v>0</v>
      </c>
      <c r="G15" s="6">
        <v>0</v>
      </c>
      <c r="H15" s="6">
        <v>0</v>
      </c>
      <c r="I15" s="6">
        <v>0</v>
      </c>
      <c r="J15" s="6">
        <v>0</v>
      </c>
      <c r="K15" s="6">
        <v>0</v>
      </c>
      <c r="L15" s="6">
        <v>0</v>
      </c>
      <c r="M15" s="7">
        <f t="shared" si="2"/>
        <v>0</v>
      </c>
      <c r="N15" s="7"/>
    </row>
    <row r="16" spans="1:14" x14ac:dyDescent="0.25">
      <c r="A16" s="4">
        <f t="shared" si="0"/>
        <v>0</v>
      </c>
      <c r="B16" s="4">
        <f t="shared" si="1"/>
        <v>0</v>
      </c>
      <c r="E16" s="3" t="s">
        <v>461</v>
      </c>
      <c r="F16" s="6">
        <v>0</v>
      </c>
      <c r="G16" s="6">
        <v>0</v>
      </c>
      <c r="H16" s="6">
        <v>0</v>
      </c>
      <c r="I16" s="6">
        <v>0</v>
      </c>
      <c r="J16" s="6">
        <v>0</v>
      </c>
      <c r="K16" s="6">
        <v>0</v>
      </c>
      <c r="L16" s="6">
        <v>0</v>
      </c>
      <c r="M16" s="7">
        <f t="shared" si="2"/>
        <v>0</v>
      </c>
      <c r="N16" s="7"/>
    </row>
    <row r="17" spans="1:16" x14ac:dyDescent="0.25">
      <c r="A17" s="4">
        <f t="shared" si="0"/>
        <v>0</v>
      </c>
      <c r="B17" s="4">
        <f t="shared" si="1"/>
        <v>0</v>
      </c>
      <c r="E17" s="3" t="s">
        <v>462</v>
      </c>
      <c r="F17" s="6">
        <v>0</v>
      </c>
      <c r="G17" s="6">
        <v>0</v>
      </c>
      <c r="H17" s="6">
        <v>0</v>
      </c>
      <c r="I17" s="6">
        <v>0</v>
      </c>
      <c r="J17" s="6">
        <v>0</v>
      </c>
      <c r="K17" s="6">
        <v>0</v>
      </c>
      <c r="L17" s="6">
        <v>0</v>
      </c>
      <c r="M17" s="7">
        <f t="shared" si="2"/>
        <v>0</v>
      </c>
      <c r="N17" s="7"/>
    </row>
    <row r="18" spans="1:16" ht="90" x14ac:dyDescent="0.25">
      <c r="A18" s="4">
        <f t="shared" si="0"/>
        <v>0</v>
      </c>
      <c r="B18" s="4">
        <f t="shared" si="1"/>
        <v>1</v>
      </c>
      <c r="C18" s="4">
        <v>1</v>
      </c>
      <c r="E18" s="3" t="s">
        <v>463</v>
      </c>
      <c r="F18" s="6">
        <v>2</v>
      </c>
      <c r="G18" s="6">
        <v>0</v>
      </c>
      <c r="H18" s="6">
        <v>0</v>
      </c>
      <c r="I18" s="6">
        <v>0</v>
      </c>
      <c r="J18" s="6">
        <v>0</v>
      </c>
      <c r="K18" s="6">
        <v>0</v>
      </c>
      <c r="L18" s="6">
        <v>0</v>
      </c>
      <c r="M18" s="7">
        <f t="shared" si="2"/>
        <v>2</v>
      </c>
      <c r="N18" s="7" t="s">
        <v>464</v>
      </c>
      <c r="O18" s="4" t="s">
        <v>465</v>
      </c>
    </row>
    <row r="19" spans="1:16" ht="90" x14ac:dyDescent="0.25">
      <c r="A19" s="4">
        <f t="shared" si="0"/>
        <v>0</v>
      </c>
      <c r="B19" s="4">
        <f t="shared" si="1"/>
        <v>1</v>
      </c>
      <c r="C19" s="4">
        <v>1</v>
      </c>
      <c r="E19" s="3" t="s">
        <v>466</v>
      </c>
      <c r="F19" s="6">
        <v>2</v>
      </c>
      <c r="G19" s="6">
        <v>0</v>
      </c>
      <c r="H19" s="6">
        <v>0</v>
      </c>
      <c r="I19" s="6">
        <v>0</v>
      </c>
      <c r="J19" s="6">
        <v>1</v>
      </c>
      <c r="K19" s="6">
        <v>0</v>
      </c>
      <c r="L19" s="6">
        <v>0</v>
      </c>
      <c r="M19" s="7">
        <f t="shared" si="2"/>
        <v>3</v>
      </c>
      <c r="N19" s="7" t="s">
        <v>467</v>
      </c>
    </row>
    <row r="20" spans="1:16" x14ac:dyDescent="0.25">
      <c r="A20" s="4">
        <f t="shared" si="0"/>
        <v>0</v>
      </c>
      <c r="B20" s="4">
        <f t="shared" si="1"/>
        <v>0</v>
      </c>
      <c r="E20" s="3" t="s">
        <v>468</v>
      </c>
      <c r="F20" s="6">
        <v>0</v>
      </c>
      <c r="G20" s="6">
        <v>0</v>
      </c>
      <c r="H20" s="6">
        <v>0</v>
      </c>
      <c r="I20" s="6">
        <v>0</v>
      </c>
      <c r="J20" s="6">
        <v>0</v>
      </c>
      <c r="K20" s="6">
        <v>0</v>
      </c>
      <c r="L20" s="6">
        <v>0</v>
      </c>
      <c r="M20" s="7">
        <f t="shared" si="2"/>
        <v>0</v>
      </c>
      <c r="N20" s="7"/>
    </row>
    <row r="21" spans="1:16" x14ac:dyDescent="0.25">
      <c r="A21" s="4">
        <f t="shared" si="0"/>
        <v>0</v>
      </c>
      <c r="B21" s="4">
        <f t="shared" si="1"/>
        <v>0</v>
      </c>
      <c r="E21" s="3" t="s">
        <v>469</v>
      </c>
      <c r="F21" s="6">
        <v>0</v>
      </c>
      <c r="G21" s="6">
        <v>0</v>
      </c>
      <c r="H21" s="6">
        <v>0</v>
      </c>
      <c r="I21" s="6">
        <v>0</v>
      </c>
      <c r="J21" s="6">
        <v>0</v>
      </c>
      <c r="K21" s="6">
        <v>0</v>
      </c>
      <c r="L21" s="6">
        <v>0</v>
      </c>
      <c r="M21" s="7">
        <f t="shared" si="2"/>
        <v>0</v>
      </c>
      <c r="N21" s="7"/>
    </row>
    <row r="22" spans="1:16" x14ac:dyDescent="0.25">
      <c r="A22" s="4">
        <f t="shared" si="0"/>
        <v>0</v>
      </c>
      <c r="B22" s="4">
        <f t="shared" si="1"/>
        <v>1</v>
      </c>
      <c r="E22" s="3" t="s">
        <v>470</v>
      </c>
      <c r="F22" s="6">
        <v>0</v>
      </c>
      <c r="G22" s="6">
        <v>0</v>
      </c>
      <c r="H22" s="6">
        <v>0</v>
      </c>
      <c r="I22" s="6">
        <v>0</v>
      </c>
      <c r="J22" s="6">
        <v>0</v>
      </c>
      <c r="K22" s="6">
        <v>0</v>
      </c>
      <c r="L22" s="6">
        <v>2</v>
      </c>
      <c r="M22" s="7">
        <f t="shared" si="2"/>
        <v>2</v>
      </c>
      <c r="N22" s="7"/>
    </row>
    <row r="23" spans="1:16" x14ac:dyDescent="0.25">
      <c r="A23" s="4">
        <f t="shared" si="0"/>
        <v>0</v>
      </c>
      <c r="B23" s="4">
        <f t="shared" si="1"/>
        <v>1</v>
      </c>
      <c r="E23" s="3" t="s">
        <v>471</v>
      </c>
      <c r="F23" s="6">
        <v>0</v>
      </c>
      <c r="G23" s="6">
        <v>0</v>
      </c>
      <c r="H23" s="6">
        <v>0</v>
      </c>
      <c r="I23" s="6">
        <v>0</v>
      </c>
      <c r="J23" s="6">
        <v>1</v>
      </c>
      <c r="K23" s="6">
        <v>0</v>
      </c>
      <c r="L23" s="6">
        <v>0</v>
      </c>
      <c r="M23" s="7">
        <f t="shared" si="2"/>
        <v>1</v>
      </c>
      <c r="N23" s="7"/>
    </row>
    <row r="24" spans="1:16" ht="75" x14ac:dyDescent="0.25">
      <c r="A24" s="4">
        <f t="shared" si="0"/>
        <v>0</v>
      </c>
      <c r="B24" s="4">
        <f t="shared" si="1"/>
        <v>1</v>
      </c>
      <c r="D24" s="4">
        <v>1</v>
      </c>
      <c r="E24" s="3" t="s">
        <v>472</v>
      </c>
      <c r="F24" s="6">
        <v>6</v>
      </c>
      <c r="G24" s="6">
        <v>0</v>
      </c>
      <c r="H24" s="6">
        <v>0</v>
      </c>
      <c r="I24" s="6">
        <v>0</v>
      </c>
      <c r="J24" s="6">
        <v>0</v>
      </c>
      <c r="K24" s="6">
        <v>0</v>
      </c>
      <c r="L24" s="6">
        <v>2</v>
      </c>
      <c r="M24" s="7">
        <f t="shared" si="2"/>
        <v>8</v>
      </c>
      <c r="N24" s="7" t="s">
        <v>473</v>
      </c>
    </row>
    <row r="25" spans="1:16" x14ac:dyDescent="0.25">
      <c r="A25" s="4">
        <f t="shared" si="0"/>
        <v>0</v>
      </c>
      <c r="B25" s="4">
        <f t="shared" si="1"/>
        <v>1</v>
      </c>
      <c r="E25" s="3" t="s">
        <v>474</v>
      </c>
      <c r="F25" s="6">
        <v>6</v>
      </c>
      <c r="G25" s="6">
        <v>0</v>
      </c>
      <c r="H25" s="6">
        <v>0</v>
      </c>
      <c r="I25" s="6">
        <v>0</v>
      </c>
      <c r="J25" s="6">
        <v>0</v>
      </c>
      <c r="K25" s="6">
        <v>0</v>
      </c>
      <c r="L25" s="6">
        <v>2</v>
      </c>
      <c r="M25" s="7">
        <f t="shared" si="2"/>
        <v>8</v>
      </c>
      <c r="N25" s="7"/>
    </row>
    <row r="26" spans="1:16" x14ac:dyDescent="0.25">
      <c r="A26" s="4">
        <f t="shared" si="0"/>
        <v>0</v>
      </c>
      <c r="B26" s="4">
        <f t="shared" si="1"/>
        <v>1</v>
      </c>
      <c r="E26" s="3" t="s">
        <v>475</v>
      </c>
      <c r="F26" s="6">
        <v>0</v>
      </c>
      <c r="G26" s="6">
        <v>0</v>
      </c>
      <c r="H26" s="6">
        <v>0</v>
      </c>
      <c r="I26" s="6">
        <v>0</v>
      </c>
      <c r="J26" s="6">
        <v>0</v>
      </c>
      <c r="K26" s="6">
        <v>0</v>
      </c>
      <c r="L26" s="6">
        <v>1</v>
      </c>
      <c r="M26" s="7">
        <f t="shared" si="2"/>
        <v>1</v>
      </c>
      <c r="N26" s="7"/>
    </row>
    <row r="27" spans="1:16" x14ac:dyDescent="0.25">
      <c r="A27" s="4">
        <f t="shared" si="0"/>
        <v>0</v>
      </c>
      <c r="B27" s="4">
        <f t="shared" si="1"/>
        <v>1</v>
      </c>
      <c r="E27" s="3" t="s">
        <v>476</v>
      </c>
      <c r="F27" s="6">
        <v>0</v>
      </c>
      <c r="G27" s="6">
        <v>0</v>
      </c>
      <c r="H27" s="6">
        <v>0</v>
      </c>
      <c r="I27" s="6">
        <v>0</v>
      </c>
      <c r="J27" s="6">
        <v>1</v>
      </c>
      <c r="K27" s="6">
        <v>0</v>
      </c>
      <c r="L27" s="6">
        <v>0</v>
      </c>
      <c r="M27" s="7">
        <f t="shared" si="2"/>
        <v>1</v>
      </c>
      <c r="N27" s="7"/>
    </row>
    <row r="28" spans="1:16" x14ac:dyDescent="0.25">
      <c r="A28" s="4">
        <f t="shared" si="0"/>
        <v>0</v>
      </c>
      <c r="B28" s="4">
        <f t="shared" si="1"/>
        <v>1</v>
      </c>
      <c r="E28" s="3" t="s">
        <v>477</v>
      </c>
      <c r="F28" s="6">
        <v>1</v>
      </c>
      <c r="G28" s="6">
        <v>0</v>
      </c>
      <c r="H28" s="6">
        <v>0</v>
      </c>
      <c r="I28" s="6">
        <v>0</v>
      </c>
      <c r="J28" s="6">
        <v>0</v>
      </c>
      <c r="K28" s="6">
        <v>0</v>
      </c>
      <c r="L28" s="6">
        <v>1</v>
      </c>
      <c r="M28" s="7">
        <f t="shared" si="2"/>
        <v>2</v>
      </c>
      <c r="N28" s="7"/>
    </row>
    <row r="29" spans="1:16" ht="60" x14ac:dyDescent="0.25">
      <c r="A29" s="4">
        <f t="shared" si="0"/>
        <v>0</v>
      </c>
      <c r="B29" s="4">
        <f t="shared" si="1"/>
        <v>1</v>
      </c>
      <c r="D29" s="4">
        <v>1</v>
      </c>
      <c r="E29" s="3" t="s">
        <v>478</v>
      </c>
      <c r="F29" s="6">
        <v>7</v>
      </c>
      <c r="G29" s="6">
        <v>0</v>
      </c>
      <c r="H29" s="6">
        <v>0</v>
      </c>
      <c r="I29" s="6">
        <v>0</v>
      </c>
      <c r="J29" s="6">
        <v>0</v>
      </c>
      <c r="K29" s="6">
        <v>0</v>
      </c>
      <c r="L29" s="6">
        <v>2</v>
      </c>
      <c r="M29" s="7">
        <f t="shared" si="2"/>
        <v>9</v>
      </c>
      <c r="N29" s="7" t="s">
        <v>479</v>
      </c>
    </row>
    <row r="30" spans="1:16" ht="105" x14ac:dyDescent="0.25">
      <c r="A30" s="4">
        <f t="shared" si="0"/>
        <v>0</v>
      </c>
      <c r="B30" s="4">
        <f t="shared" si="1"/>
        <v>1</v>
      </c>
      <c r="D30" s="4">
        <v>1</v>
      </c>
      <c r="E30" s="3" t="s">
        <v>480</v>
      </c>
      <c r="F30" s="6">
        <v>3</v>
      </c>
      <c r="G30" s="6">
        <v>0</v>
      </c>
      <c r="H30" s="6">
        <v>0</v>
      </c>
      <c r="I30" s="6">
        <v>0</v>
      </c>
      <c r="J30" s="6">
        <v>0</v>
      </c>
      <c r="K30" s="6">
        <v>0</v>
      </c>
      <c r="L30" s="6">
        <v>4</v>
      </c>
      <c r="M30" s="7">
        <f t="shared" si="2"/>
        <v>7</v>
      </c>
      <c r="N30" s="7" t="s">
        <v>481</v>
      </c>
      <c r="O30" s="4" t="s">
        <v>482</v>
      </c>
      <c r="P30" s="4" t="s">
        <v>483</v>
      </c>
    </row>
    <row r="31" spans="1:16" x14ac:dyDescent="0.25">
      <c r="A31" s="4">
        <f t="shared" si="0"/>
        <v>1</v>
      </c>
      <c r="B31" s="4">
        <f t="shared" si="1"/>
        <v>1</v>
      </c>
      <c r="E31" s="3" t="s">
        <v>484</v>
      </c>
      <c r="F31" s="6">
        <v>4</v>
      </c>
      <c r="G31" s="6">
        <v>1</v>
      </c>
      <c r="H31" s="6">
        <v>0</v>
      </c>
      <c r="I31" s="6">
        <v>4</v>
      </c>
      <c r="J31" s="6">
        <v>3</v>
      </c>
      <c r="K31" s="6">
        <v>0</v>
      </c>
      <c r="L31" s="6">
        <v>4</v>
      </c>
      <c r="M31" s="7">
        <f t="shared" si="2"/>
        <v>16</v>
      </c>
      <c r="N31" s="7"/>
    </row>
    <row r="32" spans="1:16" ht="60" x14ac:dyDescent="0.25">
      <c r="A32" s="4">
        <f t="shared" si="0"/>
        <v>0</v>
      </c>
      <c r="B32" s="4">
        <f t="shared" si="1"/>
        <v>1</v>
      </c>
      <c r="C32" s="4">
        <v>1</v>
      </c>
      <c r="E32" s="3" t="s">
        <v>485</v>
      </c>
      <c r="F32" s="6">
        <v>1</v>
      </c>
      <c r="G32" s="6">
        <v>0</v>
      </c>
      <c r="H32" s="6">
        <v>0</v>
      </c>
      <c r="I32" s="6">
        <v>0</v>
      </c>
      <c r="J32" s="6">
        <v>0</v>
      </c>
      <c r="K32" s="6">
        <v>0</v>
      </c>
      <c r="L32" s="6">
        <v>0</v>
      </c>
      <c r="M32" s="7">
        <f t="shared" si="2"/>
        <v>1</v>
      </c>
      <c r="N32" s="7" t="s">
        <v>486</v>
      </c>
    </row>
    <row r="33" spans="1:16" x14ac:dyDescent="0.25">
      <c r="A33" s="4">
        <f t="shared" si="0"/>
        <v>0</v>
      </c>
      <c r="B33" s="4">
        <f t="shared" si="1"/>
        <v>0</v>
      </c>
      <c r="E33" s="3" t="s">
        <v>487</v>
      </c>
      <c r="F33" s="6">
        <v>0</v>
      </c>
      <c r="G33" s="6">
        <v>0</v>
      </c>
      <c r="H33" s="6">
        <v>0</v>
      </c>
      <c r="I33" s="6">
        <v>0</v>
      </c>
      <c r="J33" s="6">
        <v>0</v>
      </c>
      <c r="K33" s="6">
        <v>0</v>
      </c>
      <c r="L33" s="6">
        <v>0</v>
      </c>
      <c r="M33" s="7">
        <f t="shared" si="2"/>
        <v>0</v>
      </c>
      <c r="N33" s="7"/>
    </row>
    <row r="34" spans="1:16" x14ac:dyDescent="0.25">
      <c r="A34" s="4">
        <f t="shared" si="0"/>
        <v>0</v>
      </c>
      <c r="B34" s="4">
        <f t="shared" si="1"/>
        <v>0</v>
      </c>
      <c r="E34" s="3" t="s">
        <v>488</v>
      </c>
      <c r="F34" s="6">
        <v>0</v>
      </c>
      <c r="G34" s="6">
        <v>0</v>
      </c>
      <c r="H34" s="6">
        <v>0</v>
      </c>
      <c r="I34" s="6">
        <v>0</v>
      </c>
      <c r="J34" s="6">
        <v>0</v>
      </c>
      <c r="K34" s="6">
        <v>0</v>
      </c>
      <c r="L34" s="6">
        <v>0</v>
      </c>
      <c r="M34" s="7">
        <f t="shared" si="2"/>
        <v>0</v>
      </c>
      <c r="N34" s="7"/>
    </row>
    <row r="35" spans="1:16" x14ac:dyDescent="0.25">
      <c r="A35" s="4">
        <f t="shared" si="0"/>
        <v>0</v>
      </c>
      <c r="B35" s="4">
        <f t="shared" si="1"/>
        <v>0</v>
      </c>
      <c r="E35" s="3" t="s">
        <v>489</v>
      </c>
      <c r="F35" s="6">
        <v>0</v>
      </c>
      <c r="G35" s="6">
        <v>0</v>
      </c>
      <c r="H35" s="6">
        <v>0</v>
      </c>
      <c r="I35" s="6">
        <v>0</v>
      </c>
      <c r="J35" s="6">
        <v>0</v>
      </c>
      <c r="K35" s="6">
        <v>0</v>
      </c>
      <c r="L35" s="6">
        <v>0</v>
      </c>
      <c r="M35" s="7">
        <f t="shared" si="2"/>
        <v>0</v>
      </c>
      <c r="N35" s="7"/>
    </row>
    <row r="36" spans="1:16" ht="60" x14ac:dyDescent="0.25">
      <c r="A36" s="4">
        <f t="shared" si="0"/>
        <v>0</v>
      </c>
      <c r="B36" s="4">
        <f t="shared" si="1"/>
        <v>0</v>
      </c>
      <c r="C36" s="4">
        <v>1</v>
      </c>
      <c r="E36" s="3" t="s">
        <v>490</v>
      </c>
      <c r="F36" s="6">
        <v>0</v>
      </c>
      <c r="G36" s="6">
        <v>0</v>
      </c>
      <c r="H36" s="6">
        <v>0</v>
      </c>
      <c r="I36" s="6">
        <v>0</v>
      </c>
      <c r="J36" s="6">
        <v>0</v>
      </c>
      <c r="K36" s="6">
        <v>0</v>
      </c>
      <c r="L36" s="6">
        <v>0</v>
      </c>
      <c r="M36" s="7">
        <f t="shared" si="2"/>
        <v>0</v>
      </c>
      <c r="N36" s="7" t="s">
        <v>491</v>
      </c>
    </row>
    <row r="37" spans="1:16" x14ac:dyDescent="0.25">
      <c r="A37" s="4">
        <f t="shared" si="0"/>
        <v>0</v>
      </c>
      <c r="B37" s="4">
        <f t="shared" si="1"/>
        <v>0</v>
      </c>
      <c r="E37" s="3" t="s">
        <v>492</v>
      </c>
      <c r="F37" s="6">
        <v>0</v>
      </c>
      <c r="G37" s="6">
        <v>0</v>
      </c>
      <c r="H37" s="6">
        <v>0</v>
      </c>
      <c r="I37" s="6">
        <v>0</v>
      </c>
      <c r="J37" s="6">
        <v>0</v>
      </c>
      <c r="K37" s="6">
        <v>0</v>
      </c>
      <c r="L37" s="6">
        <v>0</v>
      </c>
      <c r="M37" s="7">
        <f t="shared" si="2"/>
        <v>0</v>
      </c>
      <c r="N37" s="7"/>
    </row>
    <row r="38" spans="1:16" x14ac:dyDescent="0.25">
      <c r="A38" s="4">
        <f t="shared" si="0"/>
        <v>0</v>
      </c>
      <c r="B38" s="4">
        <f t="shared" si="1"/>
        <v>0</v>
      </c>
      <c r="E38" s="3" t="s">
        <v>493</v>
      </c>
      <c r="F38" s="6">
        <v>0</v>
      </c>
      <c r="G38" s="6">
        <v>0</v>
      </c>
      <c r="H38" s="6">
        <v>0</v>
      </c>
      <c r="I38" s="6">
        <v>0</v>
      </c>
      <c r="J38" s="6">
        <v>0</v>
      </c>
      <c r="K38" s="6">
        <v>0</v>
      </c>
      <c r="L38" s="6">
        <v>0</v>
      </c>
      <c r="M38" s="7">
        <f t="shared" si="2"/>
        <v>0</v>
      </c>
      <c r="N38" s="7"/>
    </row>
    <row r="39" spans="1:16" ht="165" x14ac:dyDescent="0.25">
      <c r="A39" s="4">
        <f t="shared" si="0"/>
        <v>0</v>
      </c>
      <c r="B39" s="4">
        <f t="shared" si="1"/>
        <v>1</v>
      </c>
      <c r="C39" s="4">
        <v>1</v>
      </c>
      <c r="E39" s="3" t="s">
        <v>494</v>
      </c>
      <c r="F39" s="6">
        <v>2</v>
      </c>
      <c r="G39" s="6">
        <v>0</v>
      </c>
      <c r="H39" s="6">
        <v>0</v>
      </c>
      <c r="I39" s="6">
        <v>0</v>
      </c>
      <c r="J39" s="6">
        <v>1</v>
      </c>
      <c r="K39" s="6">
        <v>0</v>
      </c>
      <c r="L39" s="6">
        <v>1</v>
      </c>
      <c r="M39" s="7">
        <f t="shared" si="2"/>
        <v>4</v>
      </c>
      <c r="N39" s="7" t="s">
        <v>495</v>
      </c>
    </row>
    <row r="40" spans="1:16" x14ac:dyDescent="0.25">
      <c r="A40" s="4">
        <f t="shared" si="0"/>
        <v>0</v>
      </c>
      <c r="B40" s="4">
        <f t="shared" si="1"/>
        <v>0</v>
      </c>
      <c r="E40" s="3" t="s">
        <v>496</v>
      </c>
      <c r="F40" s="6">
        <v>0</v>
      </c>
      <c r="G40" s="6">
        <v>0</v>
      </c>
      <c r="H40" s="6">
        <v>0</v>
      </c>
      <c r="I40" s="6">
        <v>0</v>
      </c>
      <c r="J40" s="6">
        <v>0</v>
      </c>
      <c r="K40" s="6">
        <v>0</v>
      </c>
      <c r="L40" s="6">
        <v>0</v>
      </c>
      <c r="M40" s="7">
        <f t="shared" si="2"/>
        <v>0</v>
      </c>
      <c r="N40" s="7"/>
    </row>
    <row r="41" spans="1:16" ht="150" x14ac:dyDescent="0.25">
      <c r="A41" s="4">
        <f t="shared" si="0"/>
        <v>0</v>
      </c>
      <c r="B41" s="4">
        <f t="shared" si="1"/>
        <v>1</v>
      </c>
      <c r="C41" s="4">
        <v>1</v>
      </c>
      <c r="E41" s="3" t="s">
        <v>497</v>
      </c>
      <c r="F41" s="6">
        <v>1</v>
      </c>
      <c r="G41" s="6">
        <v>0</v>
      </c>
      <c r="H41" s="6">
        <v>0</v>
      </c>
      <c r="I41" s="6">
        <v>0</v>
      </c>
      <c r="J41" s="6">
        <v>2</v>
      </c>
      <c r="K41" s="6">
        <v>1</v>
      </c>
      <c r="L41" s="6">
        <v>5</v>
      </c>
      <c r="M41" s="7">
        <f t="shared" si="2"/>
        <v>9</v>
      </c>
      <c r="N41" s="7" t="s">
        <v>498</v>
      </c>
      <c r="O41" s="4" t="s">
        <v>499</v>
      </c>
    </row>
    <row r="42" spans="1:16" ht="180" x14ac:dyDescent="0.25">
      <c r="A42" s="4">
        <f t="shared" si="0"/>
        <v>0</v>
      </c>
      <c r="B42" s="4">
        <f t="shared" si="1"/>
        <v>1</v>
      </c>
      <c r="E42" s="3" t="s">
        <v>500</v>
      </c>
      <c r="F42" s="6">
        <v>1</v>
      </c>
      <c r="G42" s="6">
        <v>0</v>
      </c>
      <c r="H42" s="6">
        <v>0</v>
      </c>
      <c r="I42" s="6">
        <v>2</v>
      </c>
      <c r="J42" s="6">
        <v>1</v>
      </c>
      <c r="K42" s="6">
        <v>0</v>
      </c>
      <c r="L42" s="6">
        <v>0</v>
      </c>
      <c r="M42" s="7">
        <f t="shared" si="2"/>
        <v>4</v>
      </c>
      <c r="N42" s="7" t="s">
        <v>501</v>
      </c>
    </row>
    <row r="43" spans="1:16" x14ac:dyDescent="0.25">
      <c r="A43" s="4">
        <f t="shared" si="0"/>
        <v>0</v>
      </c>
      <c r="B43" s="4">
        <f t="shared" si="1"/>
        <v>1</v>
      </c>
      <c r="E43" s="3" t="s">
        <v>502</v>
      </c>
      <c r="F43" s="6">
        <v>0</v>
      </c>
      <c r="G43" s="6">
        <v>1</v>
      </c>
      <c r="H43" s="6">
        <v>0</v>
      </c>
      <c r="I43" s="6">
        <v>0</v>
      </c>
      <c r="J43" s="6">
        <v>0</v>
      </c>
      <c r="K43" s="6">
        <v>0</v>
      </c>
      <c r="L43" s="6">
        <v>2</v>
      </c>
      <c r="M43" s="7">
        <f t="shared" si="2"/>
        <v>3</v>
      </c>
      <c r="N43" s="7"/>
    </row>
    <row r="44" spans="1:16" ht="225" x14ac:dyDescent="0.25">
      <c r="A44" s="4">
        <f t="shared" si="0"/>
        <v>0</v>
      </c>
      <c r="B44" s="4">
        <f t="shared" si="1"/>
        <v>1</v>
      </c>
      <c r="C44" s="4">
        <v>1</v>
      </c>
      <c r="E44" s="3" t="s">
        <v>503</v>
      </c>
      <c r="F44" s="6">
        <v>3</v>
      </c>
      <c r="G44" s="6">
        <v>0</v>
      </c>
      <c r="H44" s="6">
        <v>0</v>
      </c>
      <c r="I44" s="6">
        <v>2</v>
      </c>
      <c r="J44" s="6">
        <v>2</v>
      </c>
      <c r="K44" s="6">
        <v>1</v>
      </c>
      <c r="L44" s="6">
        <v>0</v>
      </c>
      <c r="M44" s="7">
        <f t="shared" si="2"/>
        <v>8</v>
      </c>
      <c r="N44" s="7" t="s">
        <v>504</v>
      </c>
    </row>
    <row r="45" spans="1:16" ht="105" x14ac:dyDescent="0.25">
      <c r="A45" s="4">
        <f t="shared" si="0"/>
        <v>0</v>
      </c>
      <c r="B45" s="4">
        <f t="shared" si="1"/>
        <v>1</v>
      </c>
      <c r="D45" s="4">
        <v>1</v>
      </c>
      <c r="E45" s="3" t="s">
        <v>505</v>
      </c>
      <c r="F45" s="6">
        <v>3</v>
      </c>
      <c r="G45" s="6">
        <v>1</v>
      </c>
      <c r="H45" s="6">
        <v>0</v>
      </c>
      <c r="I45" s="6">
        <v>0</v>
      </c>
      <c r="J45" s="6">
        <v>0</v>
      </c>
      <c r="K45" s="6">
        <v>0</v>
      </c>
      <c r="L45" s="6">
        <v>3</v>
      </c>
      <c r="M45" s="7">
        <f t="shared" si="2"/>
        <v>7</v>
      </c>
      <c r="N45" s="7" t="s">
        <v>506</v>
      </c>
      <c r="O45" s="4" t="s">
        <v>507</v>
      </c>
      <c r="P45" s="4" t="s">
        <v>508</v>
      </c>
    </row>
    <row r="46" spans="1:16" x14ac:dyDescent="0.25">
      <c r="A46" s="4">
        <f t="shared" si="0"/>
        <v>1</v>
      </c>
      <c r="B46" s="4">
        <f t="shared" si="1"/>
        <v>1</v>
      </c>
      <c r="E46" s="3" t="s">
        <v>509</v>
      </c>
      <c r="F46" s="6">
        <v>5</v>
      </c>
      <c r="G46" s="6">
        <v>0</v>
      </c>
      <c r="H46" s="6">
        <v>1</v>
      </c>
      <c r="I46" s="6">
        <v>0</v>
      </c>
      <c r="J46" s="6">
        <v>7</v>
      </c>
      <c r="K46" s="6">
        <v>0</v>
      </c>
      <c r="L46" s="6">
        <v>11</v>
      </c>
      <c r="M46" s="7">
        <f t="shared" si="2"/>
        <v>24</v>
      </c>
      <c r="N46" s="7"/>
    </row>
    <row r="47" spans="1:16" ht="105" x14ac:dyDescent="0.25">
      <c r="A47" s="4">
        <f t="shared" si="0"/>
        <v>0</v>
      </c>
      <c r="B47" s="4">
        <f t="shared" si="1"/>
        <v>1</v>
      </c>
      <c r="C47" s="4">
        <v>1</v>
      </c>
      <c r="E47" s="3" t="s">
        <v>510</v>
      </c>
      <c r="F47" s="6">
        <v>7</v>
      </c>
      <c r="G47" s="6">
        <v>0</v>
      </c>
      <c r="H47" s="6">
        <v>0</v>
      </c>
      <c r="I47" s="6">
        <v>0</v>
      </c>
      <c r="J47" s="6">
        <v>0</v>
      </c>
      <c r="K47" s="6">
        <v>0</v>
      </c>
      <c r="L47" s="6">
        <v>0</v>
      </c>
      <c r="M47" s="7">
        <f t="shared" si="2"/>
        <v>7</v>
      </c>
      <c r="N47" s="7" t="s">
        <v>511</v>
      </c>
    </row>
    <row r="48" spans="1:16" x14ac:dyDescent="0.25">
      <c r="A48" s="4">
        <f t="shared" si="0"/>
        <v>0</v>
      </c>
      <c r="B48" s="4">
        <f t="shared" si="1"/>
        <v>0</v>
      </c>
      <c r="E48" s="3" t="s">
        <v>512</v>
      </c>
      <c r="F48" s="6">
        <v>0</v>
      </c>
      <c r="G48" s="6">
        <v>0</v>
      </c>
      <c r="H48" s="6">
        <v>0</v>
      </c>
      <c r="I48" s="6">
        <v>0</v>
      </c>
      <c r="J48" s="6">
        <v>0</v>
      </c>
      <c r="K48" s="6">
        <v>0</v>
      </c>
      <c r="L48" s="6">
        <v>0</v>
      </c>
      <c r="M48" s="7">
        <f t="shared" si="2"/>
        <v>0</v>
      </c>
      <c r="N48" s="7"/>
    </row>
    <row r="49" spans="1:14" x14ac:dyDescent="0.25">
      <c r="A49" s="4">
        <f t="shared" si="0"/>
        <v>0</v>
      </c>
      <c r="B49" s="4">
        <f t="shared" si="1"/>
        <v>1</v>
      </c>
      <c r="E49" s="3" t="s">
        <v>513</v>
      </c>
      <c r="F49" s="6">
        <v>0</v>
      </c>
      <c r="G49" s="6">
        <v>0</v>
      </c>
      <c r="H49" s="6">
        <v>0</v>
      </c>
      <c r="I49" s="6">
        <v>0</v>
      </c>
      <c r="J49" s="6">
        <v>2</v>
      </c>
      <c r="K49" s="6">
        <v>0</v>
      </c>
      <c r="L49" s="6">
        <v>3</v>
      </c>
      <c r="M49" s="7">
        <f t="shared" si="2"/>
        <v>5</v>
      </c>
      <c r="N49" s="7"/>
    </row>
    <row r="50" spans="1:14" x14ac:dyDescent="0.25">
      <c r="A50" s="4">
        <f t="shared" si="0"/>
        <v>0</v>
      </c>
      <c r="B50" s="4">
        <f t="shared" si="1"/>
        <v>1</v>
      </c>
      <c r="E50" s="3" t="s">
        <v>514</v>
      </c>
      <c r="F50" s="6">
        <v>1</v>
      </c>
      <c r="G50" s="6">
        <v>0</v>
      </c>
      <c r="H50" s="6">
        <v>0</v>
      </c>
      <c r="I50" s="6">
        <v>0</v>
      </c>
      <c r="J50" s="6">
        <v>0</v>
      </c>
      <c r="K50" s="6">
        <v>0</v>
      </c>
      <c r="L50" s="6">
        <v>0</v>
      </c>
      <c r="M50" s="7">
        <f t="shared" si="2"/>
        <v>1</v>
      </c>
      <c r="N50" s="7"/>
    </row>
    <row r="51" spans="1:14" ht="105" x14ac:dyDescent="0.25">
      <c r="A51" s="4">
        <f t="shared" si="0"/>
        <v>0</v>
      </c>
      <c r="B51" s="4">
        <f t="shared" si="1"/>
        <v>1</v>
      </c>
      <c r="C51" s="4">
        <v>1</v>
      </c>
      <c r="E51" s="3" t="s">
        <v>515</v>
      </c>
      <c r="F51" s="6">
        <v>5</v>
      </c>
      <c r="G51" s="6">
        <v>0</v>
      </c>
      <c r="H51" s="6">
        <v>0</v>
      </c>
      <c r="I51" s="6">
        <v>0</v>
      </c>
      <c r="J51" s="6">
        <v>0</v>
      </c>
      <c r="K51" s="6">
        <v>0</v>
      </c>
      <c r="L51" s="6">
        <v>0</v>
      </c>
      <c r="M51" s="7">
        <f t="shared" si="2"/>
        <v>5</v>
      </c>
      <c r="N51" s="7" t="s">
        <v>516</v>
      </c>
    </row>
    <row r="52" spans="1:14" x14ac:dyDescent="0.25">
      <c r="A52" s="4">
        <f t="shared" si="0"/>
        <v>1</v>
      </c>
      <c r="B52" s="4">
        <f t="shared" si="1"/>
        <v>1</v>
      </c>
      <c r="E52" s="3" t="s">
        <v>517</v>
      </c>
      <c r="F52" s="6">
        <v>8</v>
      </c>
      <c r="G52" s="6">
        <v>1</v>
      </c>
      <c r="H52" s="6">
        <v>0</v>
      </c>
      <c r="I52" s="6">
        <v>4</v>
      </c>
      <c r="J52" s="6">
        <v>4</v>
      </c>
      <c r="K52" s="6">
        <v>0</v>
      </c>
      <c r="L52" s="6">
        <v>6</v>
      </c>
      <c r="M52" s="7">
        <f t="shared" si="2"/>
        <v>23</v>
      </c>
      <c r="N52" s="7"/>
    </row>
    <row r="53" spans="1:14" x14ac:dyDescent="0.25">
      <c r="A53" s="4">
        <f t="shared" si="0"/>
        <v>0</v>
      </c>
      <c r="B53" s="4">
        <f t="shared" si="1"/>
        <v>0</v>
      </c>
      <c r="E53" s="3" t="s">
        <v>518</v>
      </c>
      <c r="F53" s="6">
        <v>0</v>
      </c>
      <c r="G53" s="6">
        <v>0</v>
      </c>
      <c r="H53" s="6">
        <v>0</v>
      </c>
      <c r="I53" s="6">
        <v>0</v>
      </c>
      <c r="J53" s="6">
        <v>0</v>
      </c>
      <c r="K53" s="6">
        <v>0</v>
      </c>
      <c r="L53" s="6">
        <v>0</v>
      </c>
      <c r="M53" s="7">
        <f t="shared" si="2"/>
        <v>0</v>
      </c>
      <c r="N53" s="7"/>
    </row>
    <row r="54" spans="1:14" x14ac:dyDescent="0.25">
      <c r="A54" s="4">
        <f t="shared" si="0"/>
        <v>0</v>
      </c>
      <c r="B54" s="4">
        <f t="shared" si="1"/>
        <v>0</v>
      </c>
      <c r="E54" s="3" t="s">
        <v>519</v>
      </c>
      <c r="F54" s="6">
        <v>0</v>
      </c>
      <c r="G54" s="6">
        <v>0</v>
      </c>
      <c r="H54" s="6">
        <v>0</v>
      </c>
      <c r="I54" s="6">
        <v>0</v>
      </c>
      <c r="J54" s="6">
        <v>0</v>
      </c>
      <c r="K54" s="6">
        <v>0</v>
      </c>
      <c r="L54" s="6">
        <v>0</v>
      </c>
      <c r="M54" s="7">
        <f t="shared" si="2"/>
        <v>0</v>
      </c>
      <c r="N54" s="7"/>
    </row>
    <row r="55" spans="1:14" x14ac:dyDescent="0.25">
      <c r="A55" s="4">
        <f t="shared" si="0"/>
        <v>0</v>
      </c>
      <c r="B55" s="4">
        <f t="shared" si="1"/>
        <v>1</v>
      </c>
      <c r="E55" s="3" t="s">
        <v>520</v>
      </c>
      <c r="F55" s="6">
        <v>0</v>
      </c>
      <c r="G55" s="6">
        <v>0</v>
      </c>
      <c r="H55" s="6">
        <v>0</v>
      </c>
      <c r="I55" s="6">
        <v>0</v>
      </c>
      <c r="J55" s="6">
        <v>1</v>
      </c>
      <c r="K55" s="6">
        <v>0</v>
      </c>
      <c r="L55" s="6">
        <v>0</v>
      </c>
      <c r="M55" s="7">
        <f t="shared" si="2"/>
        <v>1</v>
      </c>
      <c r="N55" s="7"/>
    </row>
    <row r="56" spans="1:14" x14ac:dyDescent="0.25">
      <c r="A56" s="4">
        <f t="shared" si="0"/>
        <v>1</v>
      </c>
      <c r="B56" s="4">
        <f t="shared" si="1"/>
        <v>1</v>
      </c>
      <c r="E56" s="3" t="s">
        <v>521</v>
      </c>
      <c r="F56" s="6">
        <v>6</v>
      </c>
      <c r="G56" s="6">
        <v>1</v>
      </c>
      <c r="H56" s="6">
        <v>0</v>
      </c>
      <c r="I56" s="6">
        <v>2</v>
      </c>
      <c r="J56" s="6">
        <v>1</v>
      </c>
      <c r="K56" s="6">
        <v>0</v>
      </c>
      <c r="L56" s="6">
        <v>6</v>
      </c>
      <c r="M56" s="7">
        <f t="shared" si="2"/>
        <v>16</v>
      </c>
      <c r="N56" s="7"/>
    </row>
    <row r="57" spans="1:14" x14ac:dyDescent="0.25">
      <c r="A57" s="4">
        <f t="shared" si="0"/>
        <v>0</v>
      </c>
      <c r="B57" s="4">
        <f t="shared" si="1"/>
        <v>1</v>
      </c>
      <c r="E57" s="3" t="s">
        <v>522</v>
      </c>
      <c r="F57" s="6">
        <v>0</v>
      </c>
      <c r="G57" s="6">
        <v>2</v>
      </c>
      <c r="H57" s="6">
        <v>0</v>
      </c>
      <c r="I57" s="6">
        <v>0</v>
      </c>
      <c r="J57" s="6">
        <v>0</v>
      </c>
      <c r="K57" s="6">
        <v>0</v>
      </c>
      <c r="L57" s="6">
        <v>2</v>
      </c>
      <c r="M57" s="7">
        <f t="shared" si="2"/>
        <v>4</v>
      </c>
      <c r="N57" s="7"/>
    </row>
    <row r="58" spans="1:14" x14ac:dyDescent="0.25">
      <c r="A58" s="4">
        <f t="shared" si="0"/>
        <v>0</v>
      </c>
      <c r="B58" s="4">
        <f t="shared" si="1"/>
        <v>0</v>
      </c>
      <c r="E58" s="3" t="s">
        <v>523</v>
      </c>
      <c r="F58" s="6">
        <v>0</v>
      </c>
      <c r="G58" s="6">
        <v>0</v>
      </c>
      <c r="H58" s="6">
        <v>0</v>
      </c>
      <c r="I58" s="6">
        <v>0</v>
      </c>
      <c r="J58" s="6">
        <v>0</v>
      </c>
      <c r="K58" s="6">
        <v>0</v>
      </c>
      <c r="L58" s="6">
        <v>0</v>
      </c>
      <c r="M58" s="7">
        <f t="shared" si="2"/>
        <v>0</v>
      </c>
      <c r="N58" s="7"/>
    </row>
    <row r="59" spans="1:14" x14ac:dyDescent="0.25">
      <c r="A59" s="4">
        <f t="shared" si="0"/>
        <v>1</v>
      </c>
      <c r="B59" s="4">
        <f t="shared" si="1"/>
        <v>1</v>
      </c>
      <c r="E59" s="3" t="s">
        <v>524</v>
      </c>
      <c r="F59" s="6">
        <v>6</v>
      </c>
      <c r="G59" s="6">
        <v>1</v>
      </c>
      <c r="H59" s="6">
        <v>0</v>
      </c>
      <c r="I59" s="6">
        <v>2</v>
      </c>
      <c r="J59" s="6">
        <v>1</v>
      </c>
      <c r="K59" s="6">
        <v>0</v>
      </c>
      <c r="L59" s="6">
        <v>3</v>
      </c>
      <c r="M59" s="7">
        <f t="shared" si="2"/>
        <v>13</v>
      </c>
      <c r="N59" s="7"/>
    </row>
    <row r="60" spans="1:14" x14ac:dyDescent="0.25">
      <c r="A60" s="4">
        <f t="shared" si="0"/>
        <v>1</v>
      </c>
      <c r="B60" s="4">
        <f t="shared" si="1"/>
        <v>1</v>
      </c>
      <c r="E60" s="3" t="s">
        <v>525</v>
      </c>
      <c r="F60" s="6">
        <v>5</v>
      </c>
      <c r="G60" s="6">
        <v>1</v>
      </c>
      <c r="H60" s="6">
        <v>0</v>
      </c>
      <c r="I60" s="6">
        <v>3</v>
      </c>
      <c r="J60" s="6">
        <v>2</v>
      </c>
      <c r="K60" s="6">
        <v>0</v>
      </c>
      <c r="L60" s="6">
        <v>5</v>
      </c>
      <c r="M60" s="7">
        <f t="shared" si="2"/>
        <v>16</v>
      </c>
      <c r="N60" s="7"/>
    </row>
    <row r="61" spans="1:14" x14ac:dyDescent="0.25">
      <c r="A61" s="4">
        <f t="shared" si="0"/>
        <v>1</v>
      </c>
      <c r="B61" s="4">
        <f t="shared" si="1"/>
        <v>1</v>
      </c>
      <c r="E61" s="3" t="s">
        <v>526</v>
      </c>
      <c r="F61" s="6">
        <v>7</v>
      </c>
      <c r="G61" s="6">
        <v>1</v>
      </c>
      <c r="H61" s="6">
        <v>0</v>
      </c>
      <c r="I61" s="6">
        <v>2</v>
      </c>
      <c r="J61" s="6">
        <v>1</v>
      </c>
      <c r="K61" s="6">
        <v>0</v>
      </c>
      <c r="L61" s="6">
        <v>5</v>
      </c>
      <c r="M61" s="7">
        <f t="shared" si="2"/>
        <v>16</v>
      </c>
      <c r="N61" s="7"/>
    </row>
    <row r="62" spans="1:14" x14ac:dyDescent="0.25">
      <c r="A62" s="4">
        <f t="shared" si="0"/>
        <v>0</v>
      </c>
      <c r="B62" s="4">
        <f t="shared" si="1"/>
        <v>0</v>
      </c>
      <c r="E62" s="3" t="s">
        <v>527</v>
      </c>
      <c r="F62" s="6">
        <v>0</v>
      </c>
      <c r="G62" s="6">
        <v>0</v>
      </c>
      <c r="H62" s="6">
        <v>0</v>
      </c>
      <c r="I62" s="6">
        <v>0</v>
      </c>
      <c r="J62" s="6">
        <v>0</v>
      </c>
      <c r="K62" s="6">
        <v>0</v>
      </c>
      <c r="L62" s="6">
        <v>0</v>
      </c>
      <c r="M62" s="7">
        <f t="shared" si="2"/>
        <v>0</v>
      </c>
      <c r="N62" s="7"/>
    </row>
    <row r="63" spans="1:14" x14ac:dyDescent="0.25">
      <c r="A63" s="4">
        <f t="shared" si="0"/>
        <v>0</v>
      </c>
      <c r="B63" s="4">
        <f t="shared" si="1"/>
        <v>1</v>
      </c>
      <c r="E63" s="3" t="s">
        <v>528</v>
      </c>
      <c r="F63" s="6">
        <v>1</v>
      </c>
      <c r="G63" s="6">
        <v>0</v>
      </c>
      <c r="H63" s="6">
        <v>0</v>
      </c>
      <c r="I63" s="6">
        <v>0</v>
      </c>
      <c r="J63" s="6">
        <v>0</v>
      </c>
      <c r="K63" s="6">
        <v>0</v>
      </c>
      <c r="L63" s="6">
        <v>3</v>
      </c>
      <c r="M63" s="7">
        <f t="shared" si="2"/>
        <v>4</v>
      </c>
      <c r="N63" s="7"/>
    </row>
    <row r="64" spans="1:14" x14ac:dyDescent="0.25">
      <c r="A64" s="4">
        <f t="shared" si="0"/>
        <v>0</v>
      </c>
      <c r="B64" s="4">
        <f t="shared" si="1"/>
        <v>0</v>
      </c>
      <c r="E64" s="3" t="s">
        <v>529</v>
      </c>
      <c r="F64" s="6">
        <v>0</v>
      </c>
      <c r="G64" s="6">
        <v>0</v>
      </c>
      <c r="H64" s="6">
        <v>0</v>
      </c>
      <c r="I64" s="6">
        <v>0</v>
      </c>
      <c r="J64" s="6">
        <v>0</v>
      </c>
      <c r="K64" s="6">
        <v>0</v>
      </c>
      <c r="L64" s="6">
        <v>0</v>
      </c>
      <c r="M64" s="7">
        <f t="shared" si="2"/>
        <v>0</v>
      </c>
      <c r="N64" s="7"/>
    </row>
    <row r="65" spans="1:14" x14ac:dyDescent="0.25">
      <c r="A65" s="4">
        <f>SUM(M65&gt;9)</f>
        <v>1</v>
      </c>
      <c r="B65" s="4">
        <f>SUM(M65&gt;0)</f>
        <v>1</v>
      </c>
      <c r="E65" s="3" t="s">
        <v>530</v>
      </c>
      <c r="F65" s="6">
        <v>7</v>
      </c>
      <c r="G65" s="6">
        <v>2</v>
      </c>
      <c r="H65" s="6">
        <v>0</v>
      </c>
      <c r="I65" s="6">
        <v>2</v>
      </c>
      <c r="J65" s="6">
        <v>1</v>
      </c>
      <c r="K65" s="6">
        <v>0</v>
      </c>
      <c r="L65" s="6">
        <v>8</v>
      </c>
      <c r="M65" s="7">
        <f t="shared" si="2"/>
        <v>20</v>
      </c>
      <c r="N65" s="7"/>
    </row>
    <row r="67" spans="1:14" x14ac:dyDescent="0.25">
      <c r="A67" s="4">
        <f>SUM(A2:A65)</f>
        <v>13</v>
      </c>
      <c r="B67" s="4">
        <f>SUM(B2:B65)</f>
        <v>40</v>
      </c>
      <c r="C67" s="4">
        <f>SUM(C2:C65)</f>
        <v>10</v>
      </c>
      <c r="D67" s="4">
        <f>SUM(D2:D65)</f>
        <v>4</v>
      </c>
      <c r="F67" s="4">
        <f>COUNT(F2:F65)</f>
        <v>64</v>
      </c>
      <c r="M67" s="4">
        <f>SUM(M2:M65)</f>
        <v>346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52" workbookViewId="0">
      <selection activeCell="E64" sqref="E64"/>
    </sheetView>
  </sheetViews>
  <sheetFormatPr defaultRowHeight="15" x14ac:dyDescent="0.25"/>
  <cols>
    <col min="5" max="5" width="25.140625" style="8" bestFit="1" customWidth="1"/>
    <col min="9" max="9" width="9" bestFit="1" customWidth="1"/>
    <col min="10" max="10" width="7.5703125" bestFit="1" customWidth="1"/>
    <col min="11" max="11" width="4.140625" bestFit="1" customWidth="1"/>
    <col min="12" max="12" width="7.5703125" style="9" bestFit="1" customWidth="1"/>
    <col min="14" max="16" width="35.7109375" customWidth="1"/>
  </cols>
  <sheetData>
    <row r="1" spans="1:16" s="8" customFormat="1" ht="30" x14ac:dyDescent="0.25">
      <c r="A1" s="8" t="s">
        <v>568</v>
      </c>
      <c r="B1" s="8" t="s">
        <v>567</v>
      </c>
      <c r="C1" s="8" t="s">
        <v>103</v>
      </c>
      <c r="D1" s="8" t="s">
        <v>104</v>
      </c>
      <c r="E1" s="1"/>
      <c r="F1" s="2" t="s">
        <v>0</v>
      </c>
      <c r="G1" s="2" t="s">
        <v>1</v>
      </c>
      <c r="H1" s="2" t="s">
        <v>2</v>
      </c>
      <c r="I1" s="2" t="s">
        <v>3</v>
      </c>
      <c r="J1" s="2" t="s">
        <v>4</v>
      </c>
      <c r="K1" s="2" t="s">
        <v>5</v>
      </c>
      <c r="L1" s="1" t="s">
        <v>90</v>
      </c>
      <c r="M1" s="2" t="s">
        <v>6</v>
      </c>
      <c r="N1" s="2" t="s">
        <v>7</v>
      </c>
      <c r="O1" s="2"/>
      <c r="P1" s="2"/>
    </row>
    <row r="2" spans="1:16" x14ac:dyDescent="0.25">
      <c r="A2">
        <f>SUM(M2&gt;9)</f>
        <v>0</v>
      </c>
      <c r="B2">
        <f t="shared" ref="B2:B60" si="0">SUM(M2&gt;0)</f>
        <v>0</v>
      </c>
      <c r="E2" s="1" t="s">
        <v>402</v>
      </c>
      <c r="F2" s="7">
        <v>0</v>
      </c>
      <c r="G2" s="7">
        <v>0</v>
      </c>
      <c r="H2" s="7">
        <v>0</v>
      </c>
      <c r="I2" s="7">
        <v>0</v>
      </c>
      <c r="J2" s="7">
        <v>0</v>
      </c>
      <c r="K2" s="7">
        <v>0</v>
      </c>
      <c r="L2" s="11">
        <v>0</v>
      </c>
      <c r="M2" s="7">
        <f>SUM(F2:L2)</f>
        <v>0</v>
      </c>
      <c r="N2" s="4"/>
      <c r="O2" s="4"/>
      <c r="P2" s="4"/>
    </row>
    <row r="3" spans="1:16" x14ac:dyDescent="0.25">
      <c r="A3">
        <f t="shared" ref="A3:A61" si="1">SUM(M3&gt;9)</f>
        <v>0</v>
      </c>
      <c r="B3">
        <f t="shared" si="0"/>
        <v>0</v>
      </c>
      <c r="E3" s="1" t="s">
        <v>342</v>
      </c>
      <c r="F3" s="7">
        <v>0</v>
      </c>
      <c r="G3" s="7">
        <v>0</v>
      </c>
      <c r="H3" s="7">
        <v>0</v>
      </c>
      <c r="I3" s="7">
        <v>0</v>
      </c>
      <c r="J3" s="7">
        <v>0</v>
      </c>
      <c r="K3" s="7">
        <v>0</v>
      </c>
      <c r="L3" s="11">
        <v>0</v>
      </c>
      <c r="M3" s="7">
        <f t="shared" ref="M3:M61" si="2">SUM(F3:L3)</f>
        <v>0</v>
      </c>
      <c r="N3" s="4"/>
      <c r="O3" s="4"/>
      <c r="P3" s="4"/>
    </row>
    <row r="4" spans="1:16" x14ac:dyDescent="0.25">
      <c r="A4">
        <f t="shared" si="1"/>
        <v>0</v>
      </c>
      <c r="B4">
        <f t="shared" si="0"/>
        <v>0</v>
      </c>
      <c r="E4" s="1" t="s">
        <v>403</v>
      </c>
      <c r="F4" s="7">
        <v>0</v>
      </c>
      <c r="G4" s="7">
        <v>0</v>
      </c>
      <c r="H4" s="7">
        <v>0</v>
      </c>
      <c r="I4" s="7">
        <v>0</v>
      </c>
      <c r="J4" s="7">
        <v>0</v>
      </c>
      <c r="K4" s="7">
        <v>0</v>
      </c>
      <c r="L4" s="11">
        <v>0</v>
      </c>
      <c r="M4" s="7">
        <f t="shared" si="2"/>
        <v>0</v>
      </c>
      <c r="N4" s="4"/>
      <c r="O4" s="4"/>
      <c r="P4" s="4"/>
    </row>
    <row r="5" spans="1:16" x14ac:dyDescent="0.25">
      <c r="A5">
        <f t="shared" si="1"/>
        <v>0</v>
      </c>
      <c r="B5">
        <f t="shared" si="0"/>
        <v>0</v>
      </c>
      <c r="E5" s="1" t="s">
        <v>531</v>
      </c>
      <c r="F5" s="7">
        <v>0</v>
      </c>
      <c r="G5" s="7">
        <v>0</v>
      </c>
      <c r="H5" s="7">
        <v>0</v>
      </c>
      <c r="I5" s="7">
        <v>0</v>
      </c>
      <c r="J5" s="7">
        <v>0</v>
      </c>
      <c r="K5" s="7">
        <v>0</v>
      </c>
      <c r="L5" s="11">
        <v>0</v>
      </c>
      <c r="M5" s="7">
        <f t="shared" si="2"/>
        <v>0</v>
      </c>
      <c r="N5" s="4"/>
      <c r="O5" s="4"/>
      <c r="P5" s="4"/>
    </row>
    <row r="6" spans="1:16" x14ac:dyDescent="0.25">
      <c r="A6">
        <f t="shared" si="1"/>
        <v>0</v>
      </c>
      <c r="B6">
        <f t="shared" si="0"/>
        <v>0</v>
      </c>
      <c r="E6" s="1" t="s">
        <v>532</v>
      </c>
      <c r="F6" s="7">
        <v>0</v>
      </c>
      <c r="G6" s="7">
        <v>0</v>
      </c>
      <c r="H6" s="7">
        <v>0</v>
      </c>
      <c r="I6" s="7">
        <v>0</v>
      </c>
      <c r="J6" s="7">
        <v>0</v>
      </c>
      <c r="K6" s="7">
        <v>0</v>
      </c>
      <c r="L6" s="11">
        <v>0</v>
      </c>
      <c r="M6" s="7">
        <f t="shared" si="2"/>
        <v>0</v>
      </c>
      <c r="N6" s="4"/>
      <c r="O6" s="4"/>
      <c r="P6" s="4"/>
    </row>
    <row r="7" spans="1:16" x14ac:dyDescent="0.25">
      <c r="A7">
        <f t="shared" si="1"/>
        <v>0</v>
      </c>
      <c r="B7">
        <f t="shared" si="0"/>
        <v>0</v>
      </c>
      <c r="E7" s="1" t="s">
        <v>105</v>
      </c>
      <c r="F7" s="7">
        <v>0</v>
      </c>
      <c r="G7" s="7">
        <v>0</v>
      </c>
      <c r="H7" s="7">
        <v>0</v>
      </c>
      <c r="I7" s="7">
        <v>0</v>
      </c>
      <c r="J7" s="7">
        <v>0</v>
      </c>
      <c r="K7" s="7">
        <v>0</v>
      </c>
      <c r="L7" s="11">
        <v>0</v>
      </c>
      <c r="M7" s="7">
        <f t="shared" si="2"/>
        <v>0</v>
      </c>
      <c r="N7" s="4"/>
      <c r="O7" s="4"/>
      <c r="P7" s="4"/>
    </row>
    <row r="8" spans="1:16" x14ac:dyDescent="0.25">
      <c r="A8">
        <f t="shared" si="1"/>
        <v>0</v>
      </c>
      <c r="B8">
        <f t="shared" si="0"/>
        <v>0</v>
      </c>
      <c r="E8" s="1" t="s">
        <v>106</v>
      </c>
      <c r="F8" s="7">
        <v>0</v>
      </c>
      <c r="G8" s="7">
        <v>0</v>
      </c>
      <c r="H8" s="7">
        <v>0</v>
      </c>
      <c r="I8" s="7">
        <v>0</v>
      </c>
      <c r="J8" s="7">
        <v>0</v>
      </c>
      <c r="K8" s="7">
        <v>0</v>
      </c>
      <c r="L8" s="11">
        <v>0</v>
      </c>
      <c r="M8" s="7">
        <f t="shared" si="2"/>
        <v>0</v>
      </c>
      <c r="N8" s="4"/>
      <c r="O8" s="4"/>
      <c r="P8" s="4"/>
    </row>
    <row r="9" spans="1:16" x14ac:dyDescent="0.25">
      <c r="A9">
        <f t="shared" si="1"/>
        <v>0</v>
      </c>
      <c r="B9">
        <f t="shared" si="0"/>
        <v>0</v>
      </c>
      <c r="E9" s="1" t="s">
        <v>533</v>
      </c>
      <c r="F9" s="7">
        <v>0</v>
      </c>
      <c r="G9" s="7">
        <v>0</v>
      </c>
      <c r="H9" s="7">
        <v>0</v>
      </c>
      <c r="I9" s="7">
        <v>0</v>
      </c>
      <c r="J9" s="7">
        <v>0</v>
      </c>
      <c r="K9" s="7">
        <v>0</v>
      </c>
      <c r="L9" s="11">
        <v>0</v>
      </c>
      <c r="M9" s="7">
        <f t="shared" si="2"/>
        <v>0</v>
      </c>
      <c r="N9" s="4"/>
      <c r="O9" s="4"/>
      <c r="P9" s="4"/>
    </row>
    <row r="10" spans="1:16" x14ac:dyDescent="0.25">
      <c r="A10">
        <f t="shared" si="1"/>
        <v>1</v>
      </c>
      <c r="B10">
        <f t="shared" si="0"/>
        <v>1</v>
      </c>
      <c r="E10" s="1" t="s">
        <v>534</v>
      </c>
      <c r="F10" s="7">
        <v>3</v>
      </c>
      <c r="G10" s="7">
        <v>0</v>
      </c>
      <c r="H10" s="7">
        <v>0</v>
      </c>
      <c r="I10" s="7">
        <v>3</v>
      </c>
      <c r="J10" s="7">
        <v>2</v>
      </c>
      <c r="K10" s="7">
        <v>1</v>
      </c>
      <c r="L10" s="11">
        <v>2</v>
      </c>
      <c r="M10" s="7">
        <f t="shared" si="2"/>
        <v>11</v>
      </c>
      <c r="N10" s="4"/>
      <c r="O10" s="4"/>
      <c r="P10" s="4"/>
    </row>
    <row r="11" spans="1:16" x14ac:dyDescent="0.25">
      <c r="A11">
        <f t="shared" si="1"/>
        <v>1</v>
      </c>
      <c r="B11">
        <f t="shared" si="0"/>
        <v>1</v>
      </c>
      <c r="E11" s="1" t="s">
        <v>10</v>
      </c>
      <c r="F11" s="7">
        <v>4</v>
      </c>
      <c r="G11" s="7">
        <v>1</v>
      </c>
      <c r="H11" s="7">
        <v>0</v>
      </c>
      <c r="I11" s="7">
        <v>2</v>
      </c>
      <c r="J11" s="7">
        <v>1</v>
      </c>
      <c r="K11" s="7">
        <v>1</v>
      </c>
      <c r="L11" s="11">
        <v>3</v>
      </c>
      <c r="M11" s="7">
        <f t="shared" si="2"/>
        <v>12</v>
      </c>
      <c r="N11" s="4"/>
      <c r="O11" s="4"/>
      <c r="P11" s="4"/>
    </row>
    <row r="12" spans="1:16" ht="90" x14ac:dyDescent="0.25">
      <c r="A12">
        <f t="shared" si="1"/>
        <v>0</v>
      </c>
      <c r="B12">
        <f t="shared" si="0"/>
        <v>1</v>
      </c>
      <c r="E12" s="1" t="s">
        <v>347</v>
      </c>
      <c r="F12" s="7">
        <v>0</v>
      </c>
      <c r="G12" s="7">
        <v>1</v>
      </c>
      <c r="H12" s="7">
        <v>0</v>
      </c>
      <c r="I12" s="7">
        <v>0</v>
      </c>
      <c r="J12" s="7">
        <v>1</v>
      </c>
      <c r="K12" s="7">
        <v>0</v>
      </c>
      <c r="L12" s="11">
        <v>0</v>
      </c>
      <c r="M12" s="7">
        <f t="shared" si="2"/>
        <v>2</v>
      </c>
      <c r="N12" s="4" t="s">
        <v>535</v>
      </c>
      <c r="O12" s="4"/>
      <c r="P12" s="4"/>
    </row>
    <row r="13" spans="1:16" x14ac:dyDescent="0.25">
      <c r="A13">
        <f t="shared" si="1"/>
        <v>1</v>
      </c>
      <c r="B13">
        <f t="shared" si="0"/>
        <v>1</v>
      </c>
      <c r="E13" s="1" t="s">
        <v>113</v>
      </c>
      <c r="F13" s="7">
        <v>4</v>
      </c>
      <c r="G13" s="7">
        <v>1</v>
      </c>
      <c r="H13" s="7">
        <v>0</v>
      </c>
      <c r="I13" s="7">
        <v>2</v>
      </c>
      <c r="J13" s="7">
        <v>1</v>
      </c>
      <c r="K13" s="7">
        <v>1</v>
      </c>
      <c r="L13" s="11">
        <v>1</v>
      </c>
      <c r="M13" s="7">
        <f t="shared" si="2"/>
        <v>10</v>
      </c>
      <c r="N13" s="4"/>
      <c r="O13" s="4"/>
      <c r="P13" s="4"/>
    </row>
    <row r="14" spans="1:16" x14ac:dyDescent="0.25">
      <c r="A14">
        <f t="shared" si="1"/>
        <v>1</v>
      </c>
      <c r="B14">
        <f t="shared" si="0"/>
        <v>1</v>
      </c>
      <c r="E14" s="1" t="s">
        <v>349</v>
      </c>
      <c r="F14" s="7">
        <v>7</v>
      </c>
      <c r="G14" s="7">
        <v>0</v>
      </c>
      <c r="H14" s="7">
        <v>0</v>
      </c>
      <c r="I14" s="7">
        <v>2</v>
      </c>
      <c r="J14" s="7">
        <v>1</v>
      </c>
      <c r="K14" s="7">
        <v>0</v>
      </c>
      <c r="L14" s="11">
        <v>8</v>
      </c>
      <c r="M14" s="7">
        <f t="shared" si="2"/>
        <v>18</v>
      </c>
      <c r="N14" s="4"/>
      <c r="O14" s="4"/>
      <c r="P14" s="4"/>
    </row>
    <row r="15" spans="1:16" x14ac:dyDescent="0.25">
      <c r="A15">
        <f t="shared" si="1"/>
        <v>0</v>
      </c>
      <c r="B15">
        <f t="shared" si="0"/>
        <v>0</v>
      </c>
      <c r="E15" s="1" t="s">
        <v>350</v>
      </c>
      <c r="F15" s="7">
        <v>0</v>
      </c>
      <c r="G15" s="7">
        <v>0</v>
      </c>
      <c r="H15" s="7">
        <v>0</v>
      </c>
      <c r="I15" s="7">
        <v>0</v>
      </c>
      <c r="J15" s="7">
        <v>0</v>
      </c>
      <c r="K15" s="7">
        <v>0</v>
      </c>
      <c r="L15" s="11">
        <v>0</v>
      </c>
      <c r="M15" s="7">
        <f t="shared" si="2"/>
        <v>0</v>
      </c>
      <c r="N15" s="4"/>
      <c r="O15" s="4"/>
      <c r="P15" s="4"/>
    </row>
    <row r="16" spans="1:16" ht="120" x14ac:dyDescent="0.25">
      <c r="A16">
        <f t="shared" si="1"/>
        <v>0</v>
      </c>
      <c r="B16">
        <f t="shared" si="0"/>
        <v>1</v>
      </c>
      <c r="C16">
        <v>1</v>
      </c>
      <c r="E16" s="1" t="s">
        <v>536</v>
      </c>
      <c r="F16" s="7">
        <v>0</v>
      </c>
      <c r="G16" s="7">
        <v>0</v>
      </c>
      <c r="H16" s="7">
        <v>0</v>
      </c>
      <c r="I16" s="7">
        <v>1</v>
      </c>
      <c r="J16" s="7">
        <v>3</v>
      </c>
      <c r="K16" s="7">
        <v>0</v>
      </c>
      <c r="L16" s="11">
        <v>1</v>
      </c>
      <c r="M16" s="7">
        <f t="shared" si="2"/>
        <v>5</v>
      </c>
      <c r="N16" s="4" t="s">
        <v>537</v>
      </c>
      <c r="O16" s="4" t="s">
        <v>538</v>
      </c>
      <c r="P16" s="4" t="s">
        <v>539</v>
      </c>
    </row>
    <row r="17" spans="1:16" x14ac:dyDescent="0.25">
      <c r="A17">
        <f t="shared" si="1"/>
        <v>1</v>
      </c>
      <c r="B17">
        <f t="shared" si="0"/>
        <v>1</v>
      </c>
      <c r="E17" s="1" t="s">
        <v>114</v>
      </c>
      <c r="F17" s="7">
        <v>7</v>
      </c>
      <c r="G17" s="7">
        <v>0</v>
      </c>
      <c r="H17" s="7">
        <v>0</v>
      </c>
      <c r="I17" s="7">
        <v>2</v>
      </c>
      <c r="J17" s="7">
        <v>1</v>
      </c>
      <c r="K17" s="7">
        <v>0</v>
      </c>
      <c r="L17" s="11">
        <v>7</v>
      </c>
      <c r="M17" s="7">
        <f t="shared" si="2"/>
        <v>17</v>
      </c>
      <c r="N17" s="4"/>
      <c r="O17" s="4"/>
      <c r="P17" s="4"/>
    </row>
    <row r="18" spans="1:16" x14ac:dyDescent="0.25">
      <c r="A18">
        <f t="shared" si="1"/>
        <v>0</v>
      </c>
      <c r="B18">
        <f t="shared" si="0"/>
        <v>1</v>
      </c>
      <c r="E18" s="1" t="s">
        <v>540</v>
      </c>
      <c r="F18" s="7">
        <v>3</v>
      </c>
      <c r="G18" s="7">
        <v>0</v>
      </c>
      <c r="H18" s="7">
        <v>0</v>
      </c>
      <c r="I18" s="7">
        <v>2</v>
      </c>
      <c r="J18" s="7">
        <v>1</v>
      </c>
      <c r="K18" s="7">
        <v>0</v>
      </c>
      <c r="L18" s="11">
        <v>1</v>
      </c>
      <c r="M18" s="7">
        <f t="shared" si="2"/>
        <v>7</v>
      </c>
      <c r="N18" s="4"/>
      <c r="O18" s="4"/>
      <c r="P18" s="4"/>
    </row>
    <row r="19" spans="1:16" x14ac:dyDescent="0.25">
      <c r="A19">
        <f t="shared" si="1"/>
        <v>1</v>
      </c>
      <c r="B19">
        <f t="shared" si="0"/>
        <v>1</v>
      </c>
      <c r="E19" s="1" t="s">
        <v>408</v>
      </c>
      <c r="F19" s="7">
        <v>4</v>
      </c>
      <c r="G19" s="7">
        <v>1</v>
      </c>
      <c r="H19" s="7">
        <v>0</v>
      </c>
      <c r="I19" s="7">
        <v>2</v>
      </c>
      <c r="J19" s="7">
        <v>1</v>
      </c>
      <c r="K19" s="7">
        <v>0</v>
      </c>
      <c r="L19" s="11">
        <v>4</v>
      </c>
      <c r="M19" s="7">
        <f t="shared" si="2"/>
        <v>12</v>
      </c>
      <c r="N19" s="4"/>
      <c r="O19" s="4"/>
      <c r="P19" s="4"/>
    </row>
    <row r="20" spans="1:16" ht="135" x14ac:dyDescent="0.25">
      <c r="A20">
        <f t="shared" si="1"/>
        <v>0</v>
      </c>
      <c r="B20">
        <f t="shared" si="0"/>
        <v>1</v>
      </c>
      <c r="D20">
        <v>1</v>
      </c>
      <c r="E20" s="1" t="s">
        <v>541</v>
      </c>
      <c r="F20" s="7">
        <v>1</v>
      </c>
      <c r="G20" s="7">
        <v>0</v>
      </c>
      <c r="H20" s="7">
        <v>0</v>
      </c>
      <c r="I20" s="7">
        <v>0</v>
      </c>
      <c r="J20" s="7">
        <v>1</v>
      </c>
      <c r="K20" s="7">
        <v>0</v>
      </c>
      <c r="L20" s="11">
        <v>3</v>
      </c>
      <c r="M20" s="7">
        <f t="shared" si="2"/>
        <v>5</v>
      </c>
      <c r="N20" s="4" t="s">
        <v>542</v>
      </c>
      <c r="O20" s="4"/>
      <c r="P20" s="4"/>
    </row>
    <row r="21" spans="1:16" ht="120" x14ac:dyDescent="0.25">
      <c r="A21">
        <f t="shared" si="1"/>
        <v>0</v>
      </c>
      <c r="B21">
        <f t="shared" si="0"/>
        <v>1</v>
      </c>
      <c r="E21" s="1" t="s">
        <v>543</v>
      </c>
      <c r="F21" s="7">
        <v>0</v>
      </c>
      <c r="G21" s="7">
        <v>0</v>
      </c>
      <c r="H21" s="7">
        <v>0</v>
      </c>
      <c r="I21" s="7">
        <v>0</v>
      </c>
      <c r="J21" s="7">
        <v>1</v>
      </c>
      <c r="K21" s="7">
        <v>0</v>
      </c>
      <c r="L21" s="11">
        <v>0</v>
      </c>
      <c r="M21" s="7">
        <f t="shared" si="2"/>
        <v>1</v>
      </c>
      <c r="N21" s="4" t="s">
        <v>544</v>
      </c>
      <c r="O21" s="4"/>
      <c r="P21" s="4"/>
    </row>
    <row r="22" spans="1:16" x14ac:dyDescent="0.25">
      <c r="A22">
        <f t="shared" si="1"/>
        <v>0</v>
      </c>
      <c r="B22">
        <f t="shared" si="0"/>
        <v>0</v>
      </c>
      <c r="E22" s="1" t="s">
        <v>357</v>
      </c>
      <c r="F22" s="7">
        <v>0</v>
      </c>
      <c r="G22" s="7">
        <v>0</v>
      </c>
      <c r="H22" s="7">
        <v>0</v>
      </c>
      <c r="I22" s="7">
        <v>0</v>
      </c>
      <c r="J22" s="7">
        <v>0</v>
      </c>
      <c r="K22" s="7">
        <v>0</v>
      </c>
      <c r="L22" s="11">
        <v>0</v>
      </c>
      <c r="M22" s="7">
        <f t="shared" si="2"/>
        <v>0</v>
      </c>
      <c r="N22" s="4"/>
      <c r="O22" s="4"/>
      <c r="P22" s="4"/>
    </row>
    <row r="23" spans="1:16" x14ac:dyDescent="0.25">
      <c r="A23">
        <f t="shared" si="1"/>
        <v>0</v>
      </c>
      <c r="B23">
        <f t="shared" si="0"/>
        <v>0</v>
      </c>
      <c r="E23" s="1" t="s">
        <v>122</v>
      </c>
      <c r="F23" s="7">
        <v>0</v>
      </c>
      <c r="G23" s="7">
        <v>0</v>
      </c>
      <c r="H23" s="7">
        <v>0</v>
      </c>
      <c r="I23" s="7">
        <v>0</v>
      </c>
      <c r="J23" s="7">
        <v>0</v>
      </c>
      <c r="K23" s="7">
        <v>0</v>
      </c>
      <c r="L23" s="11">
        <v>0</v>
      </c>
      <c r="M23" s="7">
        <f t="shared" si="2"/>
        <v>0</v>
      </c>
      <c r="N23" s="4"/>
      <c r="O23" s="4"/>
      <c r="P23" s="4"/>
    </row>
    <row r="24" spans="1:16" x14ac:dyDescent="0.25">
      <c r="A24">
        <f t="shared" si="1"/>
        <v>1</v>
      </c>
      <c r="B24">
        <f t="shared" si="0"/>
        <v>1</v>
      </c>
      <c r="E24" s="1" t="s">
        <v>358</v>
      </c>
      <c r="F24" s="7">
        <v>7</v>
      </c>
      <c r="G24" s="7">
        <v>1</v>
      </c>
      <c r="H24" s="7">
        <v>0</v>
      </c>
      <c r="I24" s="7">
        <v>2</v>
      </c>
      <c r="J24" s="7">
        <v>1</v>
      </c>
      <c r="K24" s="7">
        <v>0</v>
      </c>
      <c r="L24" s="11">
        <v>6</v>
      </c>
      <c r="M24" s="7">
        <f t="shared" si="2"/>
        <v>17</v>
      </c>
      <c r="N24" s="4"/>
      <c r="O24" s="4"/>
      <c r="P24" s="4"/>
    </row>
    <row r="25" spans="1:16" x14ac:dyDescent="0.25">
      <c r="A25">
        <f t="shared" si="1"/>
        <v>0</v>
      </c>
      <c r="B25">
        <f t="shared" si="0"/>
        <v>1</v>
      </c>
      <c r="E25" s="1" t="s">
        <v>360</v>
      </c>
      <c r="F25" s="7">
        <v>1</v>
      </c>
      <c r="G25" s="7">
        <v>0</v>
      </c>
      <c r="H25" s="7">
        <v>0</v>
      </c>
      <c r="I25" s="7">
        <v>0</v>
      </c>
      <c r="J25" s="7">
        <v>0</v>
      </c>
      <c r="K25" s="7">
        <v>0</v>
      </c>
      <c r="L25" s="11">
        <v>0</v>
      </c>
      <c r="M25" s="7">
        <f t="shared" si="2"/>
        <v>1</v>
      </c>
      <c r="N25" s="4"/>
      <c r="O25" s="4"/>
      <c r="P25" s="4"/>
    </row>
    <row r="26" spans="1:16" x14ac:dyDescent="0.25">
      <c r="A26">
        <f t="shared" si="1"/>
        <v>0</v>
      </c>
      <c r="B26">
        <f t="shared" si="0"/>
        <v>1</v>
      </c>
      <c r="E26" s="1" t="s">
        <v>545</v>
      </c>
      <c r="F26" s="7">
        <v>1</v>
      </c>
      <c r="G26" s="7">
        <v>0</v>
      </c>
      <c r="H26" s="7">
        <v>0</v>
      </c>
      <c r="I26" s="7">
        <v>0</v>
      </c>
      <c r="J26" s="7">
        <v>0</v>
      </c>
      <c r="K26" s="7">
        <v>0</v>
      </c>
      <c r="L26" s="11">
        <v>2</v>
      </c>
      <c r="M26" s="7">
        <f t="shared" si="2"/>
        <v>3</v>
      </c>
      <c r="N26" s="4"/>
      <c r="O26" s="4"/>
      <c r="P26" s="4"/>
    </row>
    <row r="27" spans="1:16" x14ac:dyDescent="0.25">
      <c r="A27">
        <f t="shared" si="1"/>
        <v>0</v>
      </c>
      <c r="B27">
        <f t="shared" si="0"/>
        <v>1</v>
      </c>
      <c r="E27" s="1" t="s">
        <v>409</v>
      </c>
      <c r="F27" s="7">
        <v>2</v>
      </c>
      <c r="G27" s="7">
        <v>0</v>
      </c>
      <c r="H27" s="7">
        <v>0</v>
      </c>
      <c r="I27" s="7">
        <v>2</v>
      </c>
      <c r="J27" s="7">
        <v>1</v>
      </c>
      <c r="K27" s="7">
        <v>0</v>
      </c>
      <c r="L27" s="11">
        <v>1</v>
      </c>
      <c r="M27" s="7">
        <f t="shared" si="2"/>
        <v>6</v>
      </c>
      <c r="N27" s="4"/>
      <c r="O27" s="4"/>
      <c r="P27" s="4"/>
    </row>
    <row r="28" spans="1:16" ht="135" x14ac:dyDescent="0.25">
      <c r="A28">
        <f t="shared" si="1"/>
        <v>1</v>
      </c>
      <c r="B28">
        <f t="shared" si="0"/>
        <v>1</v>
      </c>
      <c r="E28" s="1" t="s">
        <v>546</v>
      </c>
      <c r="F28" s="7">
        <v>6</v>
      </c>
      <c r="G28" s="7">
        <v>1</v>
      </c>
      <c r="H28" s="7">
        <v>0</v>
      </c>
      <c r="I28" s="7">
        <v>2</v>
      </c>
      <c r="J28" s="7">
        <v>3</v>
      </c>
      <c r="K28" s="7">
        <v>1</v>
      </c>
      <c r="L28" s="11">
        <v>4</v>
      </c>
      <c r="M28" s="7">
        <f t="shared" si="2"/>
        <v>17</v>
      </c>
      <c r="N28" s="4" t="s">
        <v>547</v>
      </c>
      <c r="O28" s="4" t="s">
        <v>548</v>
      </c>
      <c r="P28" s="4" t="s">
        <v>549</v>
      </c>
    </row>
    <row r="29" spans="1:16" x14ac:dyDescent="0.25">
      <c r="A29">
        <f t="shared" si="1"/>
        <v>0</v>
      </c>
      <c r="B29">
        <f t="shared" si="0"/>
        <v>0</v>
      </c>
      <c r="E29" s="1" t="s">
        <v>17</v>
      </c>
      <c r="F29" s="7">
        <v>0</v>
      </c>
      <c r="G29" s="7">
        <v>0</v>
      </c>
      <c r="H29" s="7">
        <v>0</v>
      </c>
      <c r="I29" s="7">
        <v>0</v>
      </c>
      <c r="J29" s="7">
        <v>0</v>
      </c>
      <c r="K29" s="7">
        <v>0</v>
      </c>
      <c r="L29" s="11">
        <v>0</v>
      </c>
      <c r="M29" s="7">
        <f t="shared" si="2"/>
        <v>0</v>
      </c>
      <c r="N29" s="4"/>
      <c r="O29" s="4"/>
      <c r="P29" s="4"/>
    </row>
    <row r="30" spans="1:16" ht="90" x14ac:dyDescent="0.25">
      <c r="A30">
        <f t="shared" si="1"/>
        <v>0</v>
      </c>
      <c r="B30">
        <f t="shared" si="0"/>
        <v>1</v>
      </c>
      <c r="C30">
        <v>1</v>
      </c>
      <c r="E30" s="1" t="s">
        <v>364</v>
      </c>
      <c r="F30" s="7">
        <v>2</v>
      </c>
      <c r="G30" s="7">
        <v>1</v>
      </c>
      <c r="H30" s="7">
        <v>0</v>
      </c>
      <c r="I30" s="7">
        <v>0</v>
      </c>
      <c r="J30" s="7">
        <v>0</v>
      </c>
      <c r="K30" s="7">
        <v>0</v>
      </c>
      <c r="L30" s="11">
        <v>0</v>
      </c>
      <c r="M30" s="7">
        <f t="shared" si="2"/>
        <v>3</v>
      </c>
      <c r="N30" s="4" t="s">
        <v>550</v>
      </c>
      <c r="O30" s="4" t="s">
        <v>551</v>
      </c>
      <c r="P30" s="4"/>
    </row>
    <row r="31" spans="1:16" ht="90" x14ac:dyDescent="0.25">
      <c r="A31">
        <f t="shared" si="1"/>
        <v>0</v>
      </c>
      <c r="B31">
        <f t="shared" si="0"/>
        <v>1</v>
      </c>
      <c r="C31">
        <v>1</v>
      </c>
      <c r="E31" s="1" t="s">
        <v>19</v>
      </c>
      <c r="F31" s="7">
        <v>0</v>
      </c>
      <c r="G31" s="7">
        <v>0</v>
      </c>
      <c r="H31" s="7">
        <v>0</v>
      </c>
      <c r="I31" s="7">
        <v>0</v>
      </c>
      <c r="J31" s="7">
        <v>2</v>
      </c>
      <c r="K31" s="7">
        <v>0</v>
      </c>
      <c r="L31" s="11">
        <v>0</v>
      </c>
      <c r="M31" s="7">
        <f t="shared" si="2"/>
        <v>2</v>
      </c>
      <c r="N31" s="4" t="s">
        <v>552</v>
      </c>
      <c r="O31" s="4" t="s">
        <v>553</v>
      </c>
      <c r="P31" s="4"/>
    </row>
    <row r="32" spans="1:16" x14ac:dyDescent="0.25">
      <c r="A32">
        <f t="shared" si="1"/>
        <v>1</v>
      </c>
      <c r="B32">
        <f t="shared" si="0"/>
        <v>1</v>
      </c>
      <c r="E32" s="1" t="s">
        <v>554</v>
      </c>
      <c r="F32" s="7">
        <v>7</v>
      </c>
      <c r="G32" s="7">
        <v>0</v>
      </c>
      <c r="H32" s="7">
        <v>0</v>
      </c>
      <c r="I32" s="7">
        <v>2</v>
      </c>
      <c r="J32" s="7">
        <v>1</v>
      </c>
      <c r="K32" s="7">
        <v>0</v>
      </c>
      <c r="L32" s="11">
        <v>6</v>
      </c>
      <c r="M32" s="7">
        <f t="shared" si="2"/>
        <v>16</v>
      </c>
      <c r="N32" s="4"/>
      <c r="O32" s="4"/>
      <c r="P32" s="4"/>
    </row>
    <row r="33" spans="1:16" x14ac:dyDescent="0.25">
      <c r="A33">
        <f t="shared" si="1"/>
        <v>0</v>
      </c>
      <c r="B33">
        <f t="shared" si="0"/>
        <v>0</v>
      </c>
      <c r="E33" s="1" t="s">
        <v>555</v>
      </c>
      <c r="F33" s="7">
        <v>0</v>
      </c>
      <c r="G33" s="7">
        <v>0</v>
      </c>
      <c r="H33" s="7">
        <v>0</v>
      </c>
      <c r="I33" s="7">
        <v>0</v>
      </c>
      <c r="J33" s="7">
        <v>0</v>
      </c>
      <c r="K33" s="7">
        <v>0</v>
      </c>
      <c r="L33" s="11">
        <v>0</v>
      </c>
      <c r="M33" s="7">
        <f t="shared" si="2"/>
        <v>0</v>
      </c>
      <c r="N33" s="4"/>
      <c r="O33" s="4"/>
      <c r="P33" s="4"/>
    </row>
    <row r="34" spans="1:16" x14ac:dyDescent="0.25">
      <c r="A34">
        <f t="shared" si="1"/>
        <v>0</v>
      </c>
      <c r="B34">
        <f t="shared" si="0"/>
        <v>1</v>
      </c>
      <c r="E34" s="1" t="s">
        <v>136</v>
      </c>
      <c r="F34" s="7">
        <v>1</v>
      </c>
      <c r="G34" s="7">
        <v>0</v>
      </c>
      <c r="H34" s="7">
        <v>0</v>
      </c>
      <c r="I34" s="7">
        <v>0</v>
      </c>
      <c r="J34" s="7">
        <v>0</v>
      </c>
      <c r="K34" s="7">
        <v>0</v>
      </c>
      <c r="L34" s="11">
        <v>0</v>
      </c>
      <c r="M34" s="7">
        <f t="shared" si="2"/>
        <v>1</v>
      </c>
      <c r="N34" s="4"/>
      <c r="O34" s="4"/>
      <c r="P34" s="4"/>
    </row>
    <row r="35" spans="1:16" x14ac:dyDescent="0.25">
      <c r="A35">
        <f t="shared" si="1"/>
        <v>0</v>
      </c>
      <c r="B35">
        <f t="shared" si="0"/>
        <v>0</v>
      </c>
      <c r="E35" s="1" t="s">
        <v>139</v>
      </c>
      <c r="F35" s="7">
        <v>0</v>
      </c>
      <c r="G35" s="7">
        <v>0</v>
      </c>
      <c r="H35" s="7">
        <v>0</v>
      </c>
      <c r="I35" s="7">
        <v>0</v>
      </c>
      <c r="J35" s="7">
        <v>0</v>
      </c>
      <c r="K35" s="7">
        <v>0</v>
      </c>
      <c r="L35" s="11">
        <v>0</v>
      </c>
      <c r="M35" s="7">
        <f t="shared" si="2"/>
        <v>0</v>
      </c>
      <c r="N35" s="4"/>
      <c r="O35" s="4"/>
      <c r="P35" s="4"/>
    </row>
    <row r="36" spans="1:16" ht="60" x14ac:dyDescent="0.25">
      <c r="A36">
        <f t="shared" si="1"/>
        <v>0</v>
      </c>
      <c r="B36">
        <f t="shared" si="0"/>
        <v>1</v>
      </c>
      <c r="C36">
        <v>1</v>
      </c>
      <c r="E36" s="1" t="s">
        <v>22</v>
      </c>
      <c r="F36" s="7">
        <v>3</v>
      </c>
      <c r="G36" s="7">
        <v>0</v>
      </c>
      <c r="H36" s="7">
        <v>0</v>
      </c>
      <c r="I36" s="7">
        <v>0</v>
      </c>
      <c r="J36" s="7">
        <v>0</v>
      </c>
      <c r="K36" s="7">
        <v>0</v>
      </c>
      <c r="L36" s="11">
        <v>2</v>
      </c>
      <c r="M36" s="7">
        <f t="shared" si="2"/>
        <v>5</v>
      </c>
      <c r="N36" s="4" t="s">
        <v>556</v>
      </c>
      <c r="O36" s="4"/>
      <c r="P36" s="4"/>
    </row>
    <row r="37" spans="1:16" x14ac:dyDescent="0.25">
      <c r="A37">
        <f t="shared" si="1"/>
        <v>0</v>
      </c>
      <c r="B37">
        <f t="shared" si="0"/>
        <v>1</v>
      </c>
      <c r="E37" s="1" t="s">
        <v>23</v>
      </c>
      <c r="F37" s="7">
        <v>0</v>
      </c>
      <c r="G37" s="7">
        <v>0</v>
      </c>
      <c r="H37" s="7">
        <v>0</v>
      </c>
      <c r="I37" s="7">
        <v>0</v>
      </c>
      <c r="J37" s="7">
        <v>1</v>
      </c>
      <c r="K37" s="7">
        <v>0</v>
      </c>
      <c r="L37" s="11">
        <v>0</v>
      </c>
      <c r="M37" s="7">
        <f t="shared" si="2"/>
        <v>1</v>
      </c>
      <c r="N37" s="4"/>
      <c r="O37" s="4"/>
      <c r="P37" s="4"/>
    </row>
    <row r="38" spans="1:16" x14ac:dyDescent="0.25">
      <c r="A38">
        <f t="shared" si="1"/>
        <v>0</v>
      </c>
      <c r="B38">
        <f t="shared" si="0"/>
        <v>1</v>
      </c>
      <c r="E38" s="1" t="s">
        <v>24</v>
      </c>
      <c r="F38" s="7">
        <v>0</v>
      </c>
      <c r="G38" s="7">
        <v>0</v>
      </c>
      <c r="H38" s="7">
        <v>0</v>
      </c>
      <c r="I38" s="7">
        <v>0</v>
      </c>
      <c r="J38" s="7">
        <v>1</v>
      </c>
      <c r="K38" s="7">
        <v>0</v>
      </c>
      <c r="L38" s="11">
        <v>0</v>
      </c>
      <c r="M38" s="7">
        <f t="shared" si="2"/>
        <v>1</v>
      </c>
      <c r="N38" s="4"/>
      <c r="O38" s="4"/>
      <c r="P38" s="4"/>
    </row>
    <row r="39" spans="1:16" x14ac:dyDescent="0.25">
      <c r="A39">
        <f t="shared" si="1"/>
        <v>0</v>
      </c>
      <c r="B39">
        <f t="shared" si="0"/>
        <v>1</v>
      </c>
      <c r="E39" s="1" t="s">
        <v>418</v>
      </c>
      <c r="F39" s="7">
        <v>0</v>
      </c>
      <c r="G39" s="7">
        <v>0</v>
      </c>
      <c r="H39" s="7">
        <v>0</v>
      </c>
      <c r="I39" s="7">
        <v>0</v>
      </c>
      <c r="J39" s="7">
        <v>0</v>
      </c>
      <c r="K39" s="7">
        <v>0</v>
      </c>
      <c r="L39" s="11">
        <v>1</v>
      </c>
      <c r="M39" s="7">
        <f t="shared" si="2"/>
        <v>1</v>
      </c>
      <c r="N39" s="4"/>
      <c r="O39" s="4"/>
      <c r="P39" s="4"/>
    </row>
    <row r="40" spans="1:16" x14ac:dyDescent="0.25">
      <c r="A40">
        <f t="shared" si="1"/>
        <v>0</v>
      </c>
      <c r="B40">
        <f t="shared" si="0"/>
        <v>1</v>
      </c>
      <c r="E40" s="1" t="s">
        <v>26</v>
      </c>
      <c r="F40" s="7">
        <v>1</v>
      </c>
      <c r="G40" s="7">
        <v>0</v>
      </c>
      <c r="H40" s="7">
        <v>0</v>
      </c>
      <c r="I40" s="7">
        <v>0</v>
      </c>
      <c r="J40" s="7">
        <v>0</v>
      </c>
      <c r="K40" s="7">
        <v>0</v>
      </c>
      <c r="L40" s="11">
        <v>2</v>
      </c>
      <c r="M40" s="7">
        <f t="shared" si="2"/>
        <v>3</v>
      </c>
      <c r="N40" s="4"/>
      <c r="O40" s="4"/>
      <c r="P40" s="4"/>
    </row>
    <row r="41" spans="1:16" x14ac:dyDescent="0.25">
      <c r="A41">
        <f t="shared" si="1"/>
        <v>1</v>
      </c>
      <c r="B41">
        <f t="shared" si="0"/>
        <v>1</v>
      </c>
      <c r="E41" s="1" t="s">
        <v>420</v>
      </c>
      <c r="F41" s="7">
        <v>7</v>
      </c>
      <c r="G41" s="7">
        <v>1</v>
      </c>
      <c r="H41" s="7">
        <v>0</v>
      </c>
      <c r="I41" s="7">
        <v>3</v>
      </c>
      <c r="J41" s="7">
        <v>2</v>
      </c>
      <c r="K41" s="7">
        <v>0</v>
      </c>
      <c r="L41" s="11">
        <v>5</v>
      </c>
      <c r="M41" s="7">
        <f t="shared" si="2"/>
        <v>18</v>
      </c>
      <c r="N41" s="4"/>
      <c r="O41" s="4"/>
      <c r="P41" s="4"/>
    </row>
    <row r="42" spans="1:16" x14ac:dyDescent="0.25">
      <c r="A42">
        <f t="shared" si="1"/>
        <v>0</v>
      </c>
      <c r="B42">
        <f t="shared" si="0"/>
        <v>1</v>
      </c>
      <c r="E42" s="1" t="s">
        <v>557</v>
      </c>
      <c r="F42" s="7">
        <v>0</v>
      </c>
      <c r="G42" s="7">
        <v>1</v>
      </c>
      <c r="H42" s="7">
        <v>0</v>
      </c>
      <c r="I42" s="7">
        <v>0</v>
      </c>
      <c r="J42" s="7">
        <v>0</v>
      </c>
      <c r="K42" s="7">
        <v>0</v>
      </c>
      <c r="L42" s="11">
        <v>2</v>
      </c>
      <c r="M42" s="7">
        <f t="shared" si="2"/>
        <v>3</v>
      </c>
      <c r="N42" s="4"/>
      <c r="O42" s="4"/>
      <c r="P42" s="4"/>
    </row>
    <row r="43" spans="1:16" x14ac:dyDescent="0.25">
      <c r="A43">
        <f t="shared" si="1"/>
        <v>1</v>
      </c>
      <c r="B43">
        <f t="shared" si="0"/>
        <v>1</v>
      </c>
      <c r="E43" s="1" t="s">
        <v>427</v>
      </c>
      <c r="F43" s="7">
        <v>0</v>
      </c>
      <c r="G43" s="7">
        <v>0</v>
      </c>
      <c r="H43" s="7">
        <v>0</v>
      </c>
      <c r="I43" s="7">
        <v>3</v>
      </c>
      <c r="J43" s="7">
        <v>2</v>
      </c>
      <c r="K43" s="7">
        <v>3</v>
      </c>
      <c r="L43" s="11">
        <v>4</v>
      </c>
      <c r="M43" s="7">
        <f t="shared" si="2"/>
        <v>12</v>
      </c>
      <c r="N43" s="4"/>
      <c r="O43" s="4"/>
      <c r="P43" s="4"/>
    </row>
    <row r="44" spans="1:16" ht="210" x14ac:dyDescent="0.25">
      <c r="A44">
        <f t="shared" si="1"/>
        <v>1</v>
      </c>
      <c r="B44">
        <f t="shared" si="0"/>
        <v>1</v>
      </c>
      <c r="C44">
        <v>1</v>
      </c>
      <c r="E44" s="1" t="s">
        <v>33</v>
      </c>
      <c r="F44" s="7">
        <v>3</v>
      </c>
      <c r="G44" s="7">
        <v>2</v>
      </c>
      <c r="H44" s="7">
        <v>0</v>
      </c>
      <c r="I44" s="7">
        <v>3</v>
      </c>
      <c r="J44" s="7">
        <v>2</v>
      </c>
      <c r="K44" s="7">
        <v>3</v>
      </c>
      <c r="L44" s="11">
        <v>2</v>
      </c>
      <c r="M44" s="7">
        <f t="shared" si="2"/>
        <v>15</v>
      </c>
      <c r="N44" s="4" t="s">
        <v>558</v>
      </c>
      <c r="O44" s="4"/>
      <c r="P44" s="4"/>
    </row>
    <row r="45" spans="1:16" x14ac:dyDescent="0.25">
      <c r="A45">
        <f t="shared" si="1"/>
        <v>0</v>
      </c>
      <c r="B45">
        <f t="shared" si="0"/>
        <v>0</v>
      </c>
      <c r="E45" s="1" t="s">
        <v>35</v>
      </c>
      <c r="F45" s="7">
        <v>0</v>
      </c>
      <c r="G45" s="7">
        <v>0</v>
      </c>
      <c r="H45" s="7">
        <v>0</v>
      </c>
      <c r="I45" s="7">
        <v>0</v>
      </c>
      <c r="J45" s="7">
        <v>0</v>
      </c>
      <c r="K45" s="7">
        <v>0</v>
      </c>
      <c r="L45" s="11">
        <v>0</v>
      </c>
      <c r="M45" s="7">
        <f t="shared" si="2"/>
        <v>0</v>
      </c>
      <c r="N45" s="4"/>
      <c r="O45" s="4"/>
      <c r="P45" s="4"/>
    </row>
    <row r="46" spans="1:16" x14ac:dyDescent="0.25">
      <c r="A46">
        <f t="shared" si="1"/>
        <v>1</v>
      </c>
      <c r="B46">
        <f t="shared" si="0"/>
        <v>1</v>
      </c>
      <c r="E46" s="1" t="s">
        <v>429</v>
      </c>
      <c r="F46" s="7">
        <v>4</v>
      </c>
      <c r="G46" s="7">
        <v>0</v>
      </c>
      <c r="H46" s="7">
        <v>0</v>
      </c>
      <c r="I46" s="7">
        <v>2</v>
      </c>
      <c r="J46" s="7">
        <v>1</v>
      </c>
      <c r="K46" s="7">
        <v>3</v>
      </c>
      <c r="L46" s="11">
        <v>0</v>
      </c>
      <c r="M46" s="7">
        <f t="shared" si="2"/>
        <v>10</v>
      </c>
      <c r="N46" s="4"/>
      <c r="O46" s="4"/>
      <c r="P46" s="4"/>
    </row>
    <row r="47" spans="1:16" x14ac:dyDescent="0.25">
      <c r="A47">
        <f t="shared" si="1"/>
        <v>0</v>
      </c>
      <c r="B47">
        <f t="shared" si="0"/>
        <v>0</v>
      </c>
      <c r="E47" s="1" t="s">
        <v>150</v>
      </c>
      <c r="F47" s="7">
        <v>0</v>
      </c>
      <c r="G47" s="7">
        <v>0</v>
      </c>
      <c r="H47" s="7">
        <v>0</v>
      </c>
      <c r="I47" s="7">
        <v>0</v>
      </c>
      <c r="J47" s="7">
        <v>0</v>
      </c>
      <c r="K47" s="7">
        <v>0</v>
      </c>
      <c r="L47" s="11">
        <v>0</v>
      </c>
      <c r="M47" s="7">
        <f t="shared" si="2"/>
        <v>0</v>
      </c>
      <c r="N47" s="4"/>
      <c r="O47" s="4"/>
      <c r="P47" s="4"/>
    </row>
    <row r="48" spans="1:16" x14ac:dyDescent="0.25">
      <c r="A48">
        <f t="shared" si="1"/>
        <v>1</v>
      </c>
      <c r="B48">
        <f t="shared" si="0"/>
        <v>1</v>
      </c>
      <c r="E48" s="1" t="s">
        <v>39</v>
      </c>
      <c r="F48" s="7">
        <v>8</v>
      </c>
      <c r="G48" s="7">
        <v>1</v>
      </c>
      <c r="H48" s="7">
        <v>0</v>
      </c>
      <c r="I48" s="7">
        <v>3</v>
      </c>
      <c r="J48" s="7">
        <v>2</v>
      </c>
      <c r="K48" s="7">
        <v>1</v>
      </c>
      <c r="L48" s="11">
        <v>5</v>
      </c>
      <c r="M48" s="7">
        <f t="shared" si="2"/>
        <v>20</v>
      </c>
      <c r="N48" s="4"/>
      <c r="O48" s="4"/>
      <c r="P48" s="4"/>
    </row>
    <row r="49" spans="1:16" x14ac:dyDescent="0.25">
      <c r="A49">
        <f t="shared" si="1"/>
        <v>0</v>
      </c>
      <c r="B49">
        <f t="shared" si="0"/>
        <v>0</v>
      </c>
      <c r="E49" s="1" t="s">
        <v>40</v>
      </c>
      <c r="F49" s="7">
        <v>0</v>
      </c>
      <c r="G49" s="7">
        <v>0</v>
      </c>
      <c r="H49" s="7">
        <v>0</v>
      </c>
      <c r="I49" s="7">
        <v>0</v>
      </c>
      <c r="J49" s="7">
        <v>0</v>
      </c>
      <c r="K49" s="7">
        <v>0</v>
      </c>
      <c r="L49" s="11">
        <v>0</v>
      </c>
      <c r="M49" s="7">
        <f t="shared" si="2"/>
        <v>0</v>
      </c>
      <c r="N49" s="4"/>
      <c r="O49" s="4"/>
      <c r="P49" s="4"/>
    </row>
    <row r="50" spans="1:16" ht="120" x14ac:dyDescent="0.25">
      <c r="A50">
        <f t="shared" si="1"/>
        <v>0</v>
      </c>
      <c r="B50">
        <f t="shared" si="0"/>
        <v>1</v>
      </c>
      <c r="D50">
        <v>1</v>
      </c>
      <c r="E50" s="1" t="s">
        <v>41</v>
      </c>
      <c r="F50" s="7">
        <v>1</v>
      </c>
      <c r="G50" s="7">
        <v>0</v>
      </c>
      <c r="H50" s="7">
        <v>0</v>
      </c>
      <c r="I50" s="7">
        <v>0</v>
      </c>
      <c r="J50" s="7">
        <v>0</v>
      </c>
      <c r="K50" s="7">
        <v>0</v>
      </c>
      <c r="L50" s="11">
        <v>0</v>
      </c>
      <c r="M50" s="7">
        <f t="shared" si="2"/>
        <v>1</v>
      </c>
      <c r="N50" s="4" t="s">
        <v>559</v>
      </c>
      <c r="O50" s="4"/>
      <c r="P50" s="4"/>
    </row>
    <row r="51" spans="1:16" ht="75" x14ac:dyDescent="0.25">
      <c r="A51">
        <f t="shared" si="1"/>
        <v>1</v>
      </c>
      <c r="B51">
        <f t="shared" si="0"/>
        <v>1</v>
      </c>
      <c r="C51">
        <v>1</v>
      </c>
      <c r="E51" s="1" t="s">
        <v>433</v>
      </c>
      <c r="F51" s="7">
        <v>9</v>
      </c>
      <c r="G51" s="7">
        <v>1</v>
      </c>
      <c r="H51" s="7">
        <v>0</v>
      </c>
      <c r="I51" s="7">
        <v>3</v>
      </c>
      <c r="J51" s="7">
        <v>3</v>
      </c>
      <c r="K51" s="7">
        <v>0</v>
      </c>
      <c r="L51" s="11">
        <v>6</v>
      </c>
      <c r="M51" s="7">
        <f t="shared" si="2"/>
        <v>22</v>
      </c>
      <c r="N51" s="4" t="s">
        <v>560</v>
      </c>
      <c r="O51" s="4" t="s">
        <v>561</v>
      </c>
      <c r="P51" s="4"/>
    </row>
    <row r="52" spans="1:16" x14ac:dyDescent="0.25">
      <c r="A52">
        <f t="shared" si="1"/>
        <v>0</v>
      </c>
      <c r="B52">
        <f t="shared" si="0"/>
        <v>0</v>
      </c>
      <c r="E52" s="1" t="s">
        <v>44</v>
      </c>
      <c r="F52" s="7">
        <v>0</v>
      </c>
      <c r="G52" s="7">
        <v>0</v>
      </c>
      <c r="H52" s="7">
        <v>0</v>
      </c>
      <c r="I52" s="7">
        <v>0</v>
      </c>
      <c r="J52" s="7">
        <v>0</v>
      </c>
      <c r="K52" s="7">
        <v>0</v>
      </c>
      <c r="L52" s="11">
        <v>0</v>
      </c>
      <c r="M52" s="7">
        <f t="shared" si="2"/>
        <v>0</v>
      </c>
      <c r="N52" s="4"/>
      <c r="O52" s="4"/>
      <c r="P52" s="4"/>
    </row>
    <row r="53" spans="1:16" x14ac:dyDescent="0.25">
      <c r="A53">
        <f t="shared" si="1"/>
        <v>0</v>
      </c>
      <c r="B53">
        <f t="shared" si="0"/>
        <v>1</v>
      </c>
      <c r="E53" s="1" t="s">
        <v>562</v>
      </c>
      <c r="F53" s="7">
        <v>0</v>
      </c>
      <c r="G53" s="7">
        <v>0</v>
      </c>
      <c r="H53" s="7">
        <v>0</v>
      </c>
      <c r="I53" s="7">
        <v>0</v>
      </c>
      <c r="J53" s="7">
        <v>0</v>
      </c>
      <c r="K53" s="7">
        <v>0</v>
      </c>
      <c r="L53" s="11">
        <v>1</v>
      </c>
      <c r="M53" s="7">
        <f t="shared" si="2"/>
        <v>1</v>
      </c>
      <c r="N53" s="4"/>
      <c r="O53" s="4"/>
      <c r="P53" s="4"/>
    </row>
    <row r="54" spans="1:16" ht="75" x14ac:dyDescent="0.25">
      <c r="A54">
        <f t="shared" si="1"/>
        <v>1</v>
      </c>
      <c r="B54">
        <f t="shared" si="0"/>
        <v>1</v>
      </c>
      <c r="C54">
        <v>1</v>
      </c>
      <c r="E54" s="1" t="s">
        <v>153</v>
      </c>
      <c r="F54" s="7">
        <v>7</v>
      </c>
      <c r="G54" s="7">
        <v>1</v>
      </c>
      <c r="H54" s="7">
        <v>0</v>
      </c>
      <c r="I54" s="7">
        <v>3</v>
      </c>
      <c r="J54" s="7">
        <v>1</v>
      </c>
      <c r="K54" s="7">
        <v>0</v>
      </c>
      <c r="L54" s="11">
        <v>6</v>
      </c>
      <c r="M54" s="7">
        <f t="shared" si="2"/>
        <v>18</v>
      </c>
      <c r="N54" s="4" t="s">
        <v>563</v>
      </c>
      <c r="O54" s="4"/>
      <c r="P54" s="4"/>
    </row>
    <row r="55" spans="1:16" x14ac:dyDescent="0.25">
      <c r="A55">
        <f t="shared" si="1"/>
        <v>0</v>
      </c>
      <c r="B55">
        <f t="shared" si="0"/>
        <v>1</v>
      </c>
      <c r="E55" s="1" t="s">
        <v>51</v>
      </c>
      <c r="F55" s="7">
        <v>2</v>
      </c>
      <c r="G55" s="7">
        <v>0</v>
      </c>
      <c r="H55" s="7">
        <v>0</v>
      </c>
      <c r="I55" s="7">
        <v>0</v>
      </c>
      <c r="J55" s="7">
        <v>0</v>
      </c>
      <c r="K55" s="7">
        <v>0</v>
      </c>
      <c r="L55" s="11">
        <v>1</v>
      </c>
      <c r="M55" s="7">
        <f t="shared" si="2"/>
        <v>3</v>
      </c>
      <c r="N55" s="4"/>
      <c r="O55" s="4"/>
      <c r="P55" s="4"/>
    </row>
    <row r="56" spans="1:16" ht="45" x14ac:dyDescent="0.25">
      <c r="A56">
        <f t="shared" si="1"/>
        <v>0</v>
      </c>
      <c r="B56">
        <f t="shared" si="0"/>
        <v>1</v>
      </c>
      <c r="C56">
        <v>1</v>
      </c>
      <c r="E56" s="1" t="s">
        <v>53</v>
      </c>
      <c r="F56" s="7">
        <v>1</v>
      </c>
      <c r="G56" s="7">
        <v>0</v>
      </c>
      <c r="H56" s="7">
        <v>0</v>
      </c>
      <c r="I56" s="7">
        <v>0</v>
      </c>
      <c r="J56" s="7">
        <v>0</v>
      </c>
      <c r="K56" s="7">
        <v>0</v>
      </c>
      <c r="L56" s="11">
        <v>0</v>
      </c>
      <c r="M56" s="7">
        <f t="shared" si="2"/>
        <v>1</v>
      </c>
      <c r="N56" s="4" t="s">
        <v>564</v>
      </c>
      <c r="O56" s="4"/>
      <c r="P56" s="4"/>
    </row>
    <row r="57" spans="1:16" x14ac:dyDescent="0.25">
      <c r="A57">
        <f t="shared" si="1"/>
        <v>1</v>
      </c>
      <c r="B57">
        <f t="shared" si="0"/>
        <v>1</v>
      </c>
      <c r="E57" s="1" t="s">
        <v>565</v>
      </c>
      <c r="F57" s="7">
        <v>6</v>
      </c>
      <c r="G57" s="7">
        <v>1</v>
      </c>
      <c r="H57" s="7">
        <v>0</v>
      </c>
      <c r="I57" s="7">
        <v>2</v>
      </c>
      <c r="J57" s="7">
        <v>1</v>
      </c>
      <c r="K57" s="7">
        <v>0</v>
      </c>
      <c r="L57" s="11">
        <v>6</v>
      </c>
      <c r="M57" s="7">
        <f t="shared" si="2"/>
        <v>16</v>
      </c>
      <c r="N57" s="4"/>
      <c r="O57" s="4"/>
      <c r="P57" s="4"/>
    </row>
    <row r="58" spans="1:16" x14ac:dyDescent="0.25">
      <c r="A58">
        <f t="shared" si="1"/>
        <v>0</v>
      </c>
      <c r="B58">
        <f t="shared" si="0"/>
        <v>0</v>
      </c>
      <c r="E58" s="1" t="s">
        <v>396</v>
      </c>
      <c r="F58" s="7">
        <v>0</v>
      </c>
      <c r="G58" s="7">
        <v>0</v>
      </c>
      <c r="H58" s="7">
        <v>0</v>
      </c>
      <c r="I58" s="7">
        <v>0</v>
      </c>
      <c r="J58" s="7">
        <v>0</v>
      </c>
      <c r="K58" s="7">
        <v>0</v>
      </c>
      <c r="L58" s="11">
        <v>0</v>
      </c>
      <c r="M58" s="7">
        <f t="shared" si="2"/>
        <v>0</v>
      </c>
      <c r="N58" s="4"/>
      <c r="O58" s="4"/>
      <c r="P58" s="4"/>
    </row>
    <row r="59" spans="1:16" x14ac:dyDescent="0.25">
      <c r="A59">
        <f t="shared" si="1"/>
        <v>0</v>
      </c>
      <c r="B59">
        <f t="shared" si="0"/>
        <v>0</v>
      </c>
      <c r="E59" s="1" t="s">
        <v>440</v>
      </c>
      <c r="F59" s="7">
        <v>0</v>
      </c>
      <c r="G59" s="7">
        <v>0</v>
      </c>
      <c r="H59" s="7">
        <v>0</v>
      </c>
      <c r="I59" s="7">
        <v>0</v>
      </c>
      <c r="J59" s="7">
        <v>0</v>
      </c>
      <c r="K59" s="7">
        <v>0</v>
      </c>
      <c r="L59" s="11">
        <v>0</v>
      </c>
      <c r="M59" s="7">
        <f t="shared" si="2"/>
        <v>0</v>
      </c>
      <c r="N59" s="4"/>
      <c r="O59" s="4"/>
      <c r="P59" s="4"/>
    </row>
    <row r="60" spans="1:16" x14ac:dyDescent="0.25">
      <c r="A60">
        <f t="shared" si="1"/>
        <v>1</v>
      </c>
      <c r="B60">
        <f t="shared" si="0"/>
        <v>1</v>
      </c>
      <c r="E60" s="1" t="s">
        <v>443</v>
      </c>
      <c r="F60" s="7">
        <v>3</v>
      </c>
      <c r="G60" s="7">
        <v>3</v>
      </c>
      <c r="H60" s="7">
        <v>0</v>
      </c>
      <c r="I60" s="7">
        <v>4</v>
      </c>
      <c r="J60" s="7">
        <v>2</v>
      </c>
      <c r="K60" s="7">
        <v>2</v>
      </c>
      <c r="L60" s="11">
        <v>2</v>
      </c>
      <c r="M60" s="7">
        <f t="shared" si="2"/>
        <v>16</v>
      </c>
      <c r="N60" s="4"/>
      <c r="O60" s="4"/>
      <c r="P60" s="4"/>
    </row>
    <row r="61" spans="1:16" ht="105" x14ac:dyDescent="0.25">
      <c r="A61">
        <f t="shared" si="1"/>
        <v>0</v>
      </c>
      <c r="B61">
        <f>SUM(M61&gt;0)</f>
        <v>1</v>
      </c>
      <c r="C61">
        <v>1</v>
      </c>
      <c r="E61" s="1" t="s">
        <v>401</v>
      </c>
      <c r="F61" s="7">
        <v>4</v>
      </c>
      <c r="G61" s="7">
        <v>0</v>
      </c>
      <c r="H61" s="7">
        <v>0</v>
      </c>
      <c r="I61" s="7">
        <v>0</v>
      </c>
      <c r="J61" s="7">
        <v>0</v>
      </c>
      <c r="K61" s="7">
        <v>0</v>
      </c>
      <c r="L61" s="11">
        <v>1</v>
      </c>
      <c r="M61" s="7">
        <f t="shared" si="2"/>
        <v>5</v>
      </c>
      <c r="N61" s="4" t="s">
        <v>566</v>
      </c>
      <c r="O61" s="4"/>
      <c r="P61" s="4"/>
    </row>
    <row r="64" spans="1:16" x14ac:dyDescent="0.25">
      <c r="A64">
        <f>SUM(A2:A61)</f>
        <v>18</v>
      </c>
      <c r="B64">
        <f>SUM(B2:B61)</f>
        <v>40</v>
      </c>
      <c r="C64">
        <f>SUM(C2:C61)</f>
        <v>9</v>
      </c>
      <c r="D64">
        <f>SUM(D2:D61)</f>
        <v>2</v>
      </c>
      <c r="E64" s="8">
        <f>COUNT(F2:F61)</f>
        <v>60</v>
      </c>
      <c r="L64"/>
      <c r="M64">
        <f>SUM(M2:M61)</f>
        <v>338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18" workbookViewId="0">
      <selection activeCell="F22" sqref="F22"/>
    </sheetView>
  </sheetViews>
  <sheetFormatPr defaultRowHeight="15" x14ac:dyDescent="0.25"/>
  <cols>
    <col min="10" max="10" width="9.5703125" bestFit="1" customWidth="1"/>
  </cols>
  <sheetData>
    <row r="1" spans="1:14" x14ac:dyDescent="0.25">
      <c r="B1" t="s">
        <v>569</v>
      </c>
      <c r="C1" t="s">
        <v>570</v>
      </c>
      <c r="D1" t="s">
        <v>103</v>
      </c>
      <c r="E1" t="s">
        <v>104</v>
      </c>
      <c r="F1" t="s">
        <v>571</v>
      </c>
      <c r="G1" t="s">
        <v>572</v>
      </c>
      <c r="J1" t="s">
        <v>573</v>
      </c>
      <c r="K1" t="s">
        <v>574</v>
      </c>
      <c r="L1" t="s">
        <v>575</v>
      </c>
      <c r="M1" t="s">
        <v>577</v>
      </c>
      <c r="N1" t="s">
        <v>576</v>
      </c>
    </row>
    <row r="2" spans="1:14" x14ac:dyDescent="0.25">
      <c r="A2">
        <v>2010</v>
      </c>
      <c r="B2">
        <v>18</v>
      </c>
      <c r="C2">
        <v>40</v>
      </c>
      <c r="D2">
        <v>9</v>
      </c>
      <c r="E2">
        <v>2</v>
      </c>
      <c r="F2">
        <v>60</v>
      </c>
      <c r="G2">
        <v>338</v>
      </c>
      <c r="I2">
        <f>A2</f>
        <v>2010</v>
      </c>
      <c r="J2">
        <f>SUM(C2/F2)</f>
        <v>0.66666666666666663</v>
      </c>
      <c r="K2">
        <f>SUM(B2/F2)</f>
        <v>0.3</v>
      </c>
      <c r="L2">
        <f>SUM(G2/F2)</f>
        <v>5.6333333333333337</v>
      </c>
      <c r="M2">
        <f>SUM((D2+E2)/F2)</f>
        <v>0.18333333333333332</v>
      </c>
      <c r="N2">
        <f>SUM(E2/F2)</f>
        <v>3.3333333333333333E-2</v>
      </c>
    </row>
    <row r="3" spans="1:14" x14ac:dyDescent="0.25">
      <c r="A3">
        <f>SUM(A2+1)</f>
        <v>2011</v>
      </c>
      <c r="B3">
        <v>13</v>
      </c>
      <c r="C3">
        <v>40</v>
      </c>
      <c r="D3">
        <v>10</v>
      </c>
      <c r="E3">
        <v>4</v>
      </c>
      <c r="F3">
        <v>64</v>
      </c>
      <c r="G3">
        <v>346</v>
      </c>
      <c r="I3">
        <f t="shared" ref="I3:I9" si="0">A3</f>
        <v>2011</v>
      </c>
      <c r="J3">
        <f t="shared" ref="J3:J9" si="1">SUM(C3/F3)</f>
        <v>0.625</v>
      </c>
      <c r="K3">
        <f t="shared" ref="K3:K9" si="2">SUM(B3/F3)</f>
        <v>0.203125</v>
      </c>
      <c r="L3">
        <f t="shared" ref="L3:L9" si="3">SUM(G3/F3)</f>
        <v>5.40625</v>
      </c>
      <c r="M3">
        <f t="shared" ref="M3:M9" si="4">SUM((D3+E3)/F3)</f>
        <v>0.21875</v>
      </c>
      <c r="N3">
        <f t="shared" ref="N3:N9" si="5">SUM(E3/F3)</f>
        <v>6.25E-2</v>
      </c>
    </row>
    <row r="4" spans="1:14" x14ac:dyDescent="0.25">
      <c r="A4">
        <f t="shared" ref="A4:A9" si="6">SUM(A3+1)</f>
        <v>2012</v>
      </c>
      <c r="B4">
        <v>18</v>
      </c>
      <c r="C4">
        <v>38</v>
      </c>
      <c r="D4">
        <v>10</v>
      </c>
      <c r="E4">
        <v>5</v>
      </c>
      <c r="F4">
        <v>55</v>
      </c>
      <c r="G4">
        <v>388</v>
      </c>
      <c r="I4">
        <f t="shared" si="0"/>
        <v>2012</v>
      </c>
      <c r="J4">
        <f t="shared" si="1"/>
        <v>0.69090909090909092</v>
      </c>
      <c r="K4">
        <f t="shared" si="2"/>
        <v>0.32727272727272727</v>
      </c>
      <c r="L4">
        <f t="shared" si="3"/>
        <v>7.0545454545454547</v>
      </c>
      <c r="M4">
        <f t="shared" si="4"/>
        <v>0.27272727272727271</v>
      </c>
      <c r="N4">
        <f t="shared" si="5"/>
        <v>9.0909090909090912E-2</v>
      </c>
    </row>
    <row r="5" spans="1:14" x14ac:dyDescent="0.25">
      <c r="A5">
        <f t="shared" si="6"/>
        <v>2013</v>
      </c>
      <c r="B5">
        <v>17</v>
      </c>
      <c r="C5">
        <v>41</v>
      </c>
      <c r="D5">
        <v>9</v>
      </c>
      <c r="E5">
        <v>6</v>
      </c>
      <c r="F5">
        <v>58</v>
      </c>
      <c r="G5">
        <v>393</v>
      </c>
      <c r="I5">
        <f t="shared" si="0"/>
        <v>2013</v>
      </c>
      <c r="J5">
        <f t="shared" si="1"/>
        <v>0.7068965517241379</v>
      </c>
      <c r="K5">
        <f t="shared" si="2"/>
        <v>0.29310344827586204</v>
      </c>
      <c r="L5">
        <f t="shared" si="3"/>
        <v>6.7758620689655169</v>
      </c>
      <c r="M5">
        <f t="shared" si="4"/>
        <v>0.25862068965517243</v>
      </c>
      <c r="N5">
        <f t="shared" si="5"/>
        <v>0.10344827586206896</v>
      </c>
    </row>
    <row r="6" spans="1:14" x14ac:dyDescent="0.25">
      <c r="A6">
        <f t="shared" si="6"/>
        <v>2014</v>
      </c>
      <c r="B6">
        <v>11</v>
      </c>
      <c r="C6">
        <v>45</v>
      </c>
      <c r="D6">
        <v>13</v>
      </c>
      <c r="E6">
        <v>7</v>
      </c>
      <c r="F6">
        <v>66</v>
      </c>
      <c r="G6">
        <v>339</v>
      </c>
      <c r="I6">
        <f t="shared" si="0"/>
        <v>2014</v>
      </c>
      <c r="J6">
        <f t="shared" si="1"/>
        <v>0.68181818181818177</v>
      </c>
      <c r="K6">
        <f t="shared" si="2"/>
        <v>0.16666666666666666</v>
      </c>
      <c r="L6">
        <f t="shared" si="3"/>
        <v>5.1363636363636367</v>
      </c>
      <c r="M6">
        <f t="shared" si="4"/>
        <v>0.30303030303030304</v>
      </c>
      <c r="N6">
        <f t="shared" si="5"/>
        <v>0.10606060606060606</v>
      </c>
    </row>
    <row r="7" spans="1:14" x14ac:dyDescent="0.25">
      <c r="A7">
        <f t="shared" si="6"/>
        <v>2015</v>
      </c>
      <c r="B7">
        <v>25</v>
      </c>
      <c r="C7">
        <v>43</v>
      </c>
      <c r="D7">
        <v>5</v>
      </c>
      <c r="E7">
        <v>7</v>
      </c>
      <c r="F7">
        <v>53</v>
      </c>
      <c r="G7">
        <v>514</v>
      </c>
      <c r="I7">
        <f t="shared" si="0"/>
        <v>2015</v>
      </c>
      <c r="J7">
        <f t="shared" si="1"/>
        <v>0.81132075471698117</v>
      </c>
      <c r="K7">
        <f t="shared" si="2"/>
        <v>0.47169811320754718</v>
      </c>
      <c r="L7">
        <f t="shared" si="3"/>
        <v>9.6981132075471699</v>
      </c>
      <c r="M7">
        <f t="shared" si="4"/>
        <v>0.22641509433962265</v>
      </c>
      <c r="N7">
        <f t="shared" si="5"/>
        <v>0.13207547169811321</v>
      </c>
    </row>
    <row r="8" spans="1:14" x14ac:dyDescent="0.25">
      <c r="A8">
        <f t="shared" si="6"/>
        <v>2016</v>
      </c>
      <c r="B8">
        <v>14</v>
      </c>
      <c r="C8">
        <v>33</v>
      </c>
      <c r="D8">
        <v>11</v>
      </c>
      <c r="E8">
        <v>6</v>
      </c>
      <c r="F8">
        <v>46</v>
      </c>
      <c r="G8">
        <v>387</v>
      </c>
      <c r="I8">
        <f t="shared" si="0"/>
        <v>2016</v>
      </c>
      <c r="J8">
        <f t="shared" si="1"/>
        <v>0.71739130434782605</v>
      </c>
      <c r="K8">
        <f t="shared" si="2"/>
        <v>0.30434782608695654</v>
      </c>
      <c r="L8">
        <f t="shared" si="3"/>
        <v>8.4130434782608692</v>
      </c>
      <c r="M8">
        <f t="shared" si="4"/>
        <v>0.36956521739130432</v>
      </c>
      <c r="N8">
        <f t="shared" si="5"/>
        <v>0.13043478260869565</v>
      </c>
    </row>
    <row r="9" spans="1:14" x14ac:dyDescent="0.25">
      <c r="A9">
        <f t="shared" si="6"/>
        <v>2017</v>
      </c>
      <c r="B9">
        <v>17</v>
      </c>
      <c r="C9">
        <v>40</v>
      </c>
      <c r="D9">
        <v>7</v>
      </c>
      <c r="E9">
        <v>11</v>
      </c>
      <c r="F9">
        <v>52</v>
      </c>
      <c r="G9">
        <v>419</v>
      </c>
      <c r="I9">
        <f t="shared" si="0"/>
        <v>2017</v>
      </c>
      <c r="J9">
        <f t="shared" si="1"/>
        <v>0.76923076923076927</v>
      </c>
      <c r="K9">
        <f t="shared" si="2"/>
        <v>0.32692307692307693</v>
      </c>
      <c r="L9">
        <f t="shared" si="3"/>
        <v>8.0576923076923084</v>
      </c>
      <c r="M9">
        <f t="shared" si="4"/>
        <v>0.34615384615384615</v>
      </c>
      <c r="N9">
        <f t="shared" si="5"/>
        <v>0.21153846153846154</v>
      </c>
    </row>
    <row r="12" spans="1:14" x14ac:dyDescent="0.25">
      <c r="J12" t="str">
        <f>J1</f>
        <v>Mentioned</v>
      </c>
      <c r="K12" t="str">
        <f t="shared" ref="K12:N12" si="7">K1</f>
        <v>Frequent Mentions</v>
      </c>
      <c r="L12" t="str">
        <f t="shared" si="7"/>
        <v>Word Count</v>
      </c>
      <c r="M12" t="str">
        <f t="shared" si="7"/>
        <v>Policy/Reform</v>
      </c>
      <c r="N12" t="str">
        <f t="shared" si="7"/>
        <v>Reform</v>
      </c>
    </row>
    <row r="13" spans="1:14" x14ac:dyDescent="0.25">
      <c r="I13">
        <f>I2</f>
        <v>2010</v>
      </c>
      <c r="J13" s="12">
        <f>SUM(J2*100)</f>
        <v>66.666666666666657</v>
      </c>
      <c r="K13" s="12">
        <f t="shared" ref="K13:N13" si="8">SUM(K2*100)</f>
        <v>30</v>
      </c>
      <c r="L13" s="13">
        <f>L2</f>
        <v>5.6333333333333337</v>
      </c>
      <c r="M13" s="12">
        <f t="shared" si="8"/>
        <v>18.333333333333332</v>
      </c>
      <c r="N13" s="12">
        <f t="shared" si="8"/>
        <v>3.3333333333333335</v>
      </c>
    </row>
    <row r="14" spans="1:14" x14ac:dyDescent="0.25">
      <c r="I14">
        <f t="shared" ref="I14:I20" si="9">I3</f>
        <v>2011</v>
      </c>
      <c r="J14" s="12">
        <f t="shared" ref="J14:N14" si="10">SUM(J3*100)</f>
        <v>62.5</v>
      </c>
      <c r="K14" s="12">
        <f t="shared" si="10"/>
        <v>20.3125</v>
      </c>
      <c r="L14" s="13">
        <f t="shared" ref="L14:L20" si="11">L3</f>
        <v>5.40625</v>
      </c>
      <c r="M14" s="12">
        <f t="shared" si="10"/>
        <v>21.875</v>
      </c>
      <c r="N14" s="12">
        <f t="shared" si="10"/>
        <v>6.25</v>
      </c>
    </row>
    <row r="15" spans="1:14" x14ac:dyDescent="0.25">
      <c r="I15">
        <f t="shared" si="9"/>
        <v>2012</v>
      </c>
      <c r="J15" s="12">
        <f t="shared" ref="J15:N15" si="12">SUM(J4*100)</f>
        <v>69.090909090909093</v>
      </c>
      <c r="K15" s="12">
        <f t="shared" si="12"/>
        <v>32.727272727272727</v>
      </c>
      <c r="L15" s="13">
        <f t="shared" si="11"/>
        <v>7.0545454545454547</v>
      </c>
      <c r="M15" s="12">
        <f t="shared" si="12"/>
        <v>27.27272727272727</v>
      </c>
      <c r="N15" s="12">
        <f t="shared" si="12"/>
        <v>9.0909090909090917</v>
      </c>
    </row>
    <row r="16" spans="1:14" x14ac:dyDescent="0.25">
      <c r="I16">
        <f t="shared" si="9"/>
        <v>2013</v>
      </c>
      <c r="J16" s="12">
        <f t="shared" ref="J16:N16" si="13">SUM(J5*100)</f>
        <v>70.689655172413794</v>
      </c>
      <c r="K16" s="12">
        <f t="shared" si="13"/>
        <v>29.310344827586203</v>
      </c>
      <c r="L16" s="13">
        <f t="shared" si="11"/>
        <v>6.7758620689655169</v>
      </c>
      <c r="M16" s="12">
        <f t="shared" si="13"/>
        <v>25.862068965517242</v>
      </c>
      <c r="N16" s="12">
        <f t="shared" si="13"/>
        <v>10.344827586206897</v>
      </c>
    </row>
    <row r="17" spans="9:14" x14ac:dyDescent="0.25">
      <c r="I17">
        <f t="shared" si="9"/>
        <v>2014</v>
      </c>
      <c r="J17" s="12">
        <f t="shared" ref="J17:N17" si="14">SUM(J6*100)</f>
        <v>68.181818181818173</v>
      </c>
      <c r="K17" s="12">
        <f t="shared" si="14"/>
        <v>16.666666666666664</v>
      </c>
      <c r="L17" s="13">
        <f t="shared" si="11"/>
        <v>5.1363636363636367</v>
      </c>
      <c r="M17" s="12">
        <f t="shared" si="14"/>
        <v>30.303030303030305</v>
      </c>
      <c r="N17" s="12">
        <f t="shared" si="14"/>
        <v>10.606060606060606</v>
      </c>
    </row>
    <row r="18" spans="9:14" x14ac:dyDescent="0.25">
      <c r="I18">
        <f t="shared" si="9"/>
        <v>2015</v>
      </c>
      <c r="J18" s="12">
        <f t="shared" ref="J18:N18" si="15">SUM(J7*100)</f>
        <v>81.132075471698116</v>
      </c>
      <c r="K18" s="12">
        <f t="shared" si="15"/>
        <v>47.169811320754718</v>
      </c>
      <c r="L18" s="13">
        <f t="shared" si="11"/>
        <v>9.6981132075471699</v>
      </c>
      <c r="M18" s="12">
        <f t="shared" si="15"/>
        <v>22.641509433962266</v>
      </c>
      <c r="N18" s="12">
        <f t="shared" si="15"/>
        <v>13.20754716981132</v>
      </c>
    </row>
    <row r="19" spans="9:14" x14ac:dyDescent="0.25">
      <c r="I19">
        <f t="shared" si="9"/>
        <v>2016</v>
      </c>
      <c r="J19" s="12">
        <f t="shared" ref="J19:N19" si="16">SUM(J8*100)</f>
        <v>71.739130434782609</v>
      </c>
      <c r="K19" s="12">
        <f t="shared" si="16"/>
        <v>30.434782608695656</v>
      </c>
      <c r="L19" s="13">
        <f t="shared" si="11"/>
        <v>8.4130434782608692</v>
      </c>
      <c r="M19" s="12">
        <f t="shared" si="16"/>
        <v>36.95652173913043</v>
      </c>
      <c r="N19" s="12">
        <f t="shared" si="16"/>
        <v>13.043478260869565</v>
      </c>
    </row>
    <row r="20" spans="9:14" x14ac:dyDescent="0.25">
      <c r="I20">
        <f t="shared" si="9"/>
        <v>2017</v>
      </c>
      <c r="J20" s="12">
        <f t="shared" ref="J20:N20" si="17">SUM(J9*100)</f>
        <v>76.923076923076934</v>
      </c>
      <c r="K20" s="12">
        <f t="shared" si="17"/>
        <v>32.692307692307693</v>
      </c>
      <c r="L20" s="13">
        <f t="shared" si="11"/>
        <v>8.0576923076923084</v>
      </c>
      <c r="M20" s="12">
        <f t="shared" si="17"/>
        <v>34.615384615384613</v>
      </c>
      <c r="N20" s="12">
        <f t="shared" si="17"/>
        <v>21.153846153846153</v>
      </c>
    </row>
    <row r="23" spans="9:14" x14ac:dyDescent="0.25">
      <c r="J23" t="s">
        <v>575</v>
      </c>
      <c r="K23" t="s">
        <v>573</v>
      </c>
      <c r="L23" t="s">
        <v>574</v>
      </c>
      <c r="M23" t="s">
        <v>577</v>
      </c>
      <c r="N23" t="s">
        <v>576</v>
      </c>
    </row>
    <row r="24" spans="9:14" x14ac:dyDescent="0.25">
      <c r="I24">
        <v>2010</v>
      </c>
      <c r="J24" s="13">
        <v>5.6333333333333337</v>
      </c>
      <c r="K24" s="12">
        <v>66.666666666666657</v>
      </c>
      <c r="L24" s="12">
        <v>30</v>
      </c>
      <c r="M24" s="12">
        <v>18.333333333333332</v>
      </c>
      <c r="N24" s="12">
        <v>3.3333333333333335</v>
      </c>
    </row>
    <row r="25" spans="9:14" x14ac:dyDescent="0.25">
      <c r="I25">
        <v>2011</v>
      </c>
      <c r="J25" s="13">
        <v>5.40625</v>
      </c>
      <c r="K25" s="12">
        <v>62.5</v>
      </c>
      <c r="L25" s="12">
        <v>20.3125</v>
      </c>
      <c r="M25" s="12">
        <v>21.875</v>
      </c>
      <c r="N25" s="12">
        <v>6.25</v>
      </c>
    </row>
    <row r="26" spans="9:14" x14ac:dyDescent="0.25">
      <c r="I26">
        <v>2012</v>
      </c>
      <c r="J26" s="13">
        <v>7.0545454545454547</v>
      </c>
      <c r="K26" s="12">
        <v>69.090909090909093</v>
      </c>
      <c r="L26" s="12">
        <v>32.727272727272727</v>
      </c>
      <c r="M26" s="12">
        <v>27.27272727272727</v>
      </c>
      <c r="N26" s="12">
        <v>9.0909090909090917</v>
      </c>
    </row>
    <row r="27" spans="9:14" x14ac:dyDescent="0.25">
      <c r="I27">
        <v>2013</v>
      </c>
      <c r="J27" s="13">
        <v>6.7758620689655169</v>
      </c>
      <c r="K27" s="12">
        <v>70.689655172413794</v>
      </c>
      <c r="L27" s="12">
        <v>29.310344827586203</v>
      </c>
      <c r="M27" s="12">
        <v>25.862068965517242</v>
      </c>
      <c r="N27" s="12">
        <v>10.344827586206897</v>
      </c>
    </row>
    <row r="28" spans="9:14" x14ac:dyDescent="0.25">
      <c r="I28">
        <v>2014</v>
      </c>
      <c r="J28" s="13">
        <v>5.1363636363636367</v>
      </c>
      <c r="K28" s="12">
        <v>68.181818181818173</v>
      </c>
      <c r="L28" s="12">
        <v>16.666666666666664</v>
      </c>
      <c r="M28" s="12">
        <v>30.303030303030305</v>
      </c>
      <c r="N28" s="12">
        <v>10.606060606060606</v>
      </c>
    </row>
    <row r="29" spans="9:14" x14ac:dyDescent="0.25">
      <c r="I29">
        <v>2015</v>
      </c>
      <c r="J29" s="13">
        <v>9.6981132075471699</v>
      </c>
      <c r="K29" s="12">
        <v>81.132075471698116</v>
      </c>
      <c r="L29" s="12">
        <v>47.169811320754718</v>
      </c>
      <c r="M29" s="12">
        <v>22.641509433962266</v>
      </c>
      <c r="N29" s="12">
        <v>13.20754716981132</v>
      </c>
    </row>
    <row r="30" spans="9:14" x14ac:dyDescent="0.25">
      <c r="I30">
        <v>2016</v>
      </c>
      <c r="J30" s="13">
        <v>8.4130434782608692</v>
      </c>
      <c r="K30" s="12">
        <v>71.739130434782609</v>
      </c>
      <c r="L30" s="12">
        <v>30.434782608695656</v>
      </c>
      <c r="M30" s="12">
        <v>36.95652173913043</v>
      </c>
      <c r="N30" s="12">
        <v>13.043478260869565</v>
      </c>
    </row>
    <row r="31" spans="9:14" x14ac:dyDescent="0.25">
      <c r="I31">
        <v>2017</v>
      </c>
      <c r="J31" s="13">
        <v>8.0576923076923084</v>
      </c>
      <c r="K31" s="12">
        <v>76.923076923076934</v>
      </c>
      <c r="L31" s="12">
        <v>32.692307692307693</v>
      </c>
      <c r="M31" s="12">
        <v>34.615384615384613</v>
      </c>
      <c r="N31" s="12">
        <v>21.153846153846153</v>
      </c>
    </row>
    <row r="33" spans="9:14" x14ac:dyDescent="0.25">
      <c r="J33" t="s">
        <v>575</v>
      </c>
      <c r="K33" t="s">
        <v>573</v>
      </c>
      <c r="L33" t="s">
        <v>574</v>
      </c>
      <c r="M33" t="s">
        <v>577</v>
      </c>
      <c r="N33" t="s">
        <v>576</v>
      </c>
    </row>
    <row r="34" spans="9:14" x14ac:dyDescent="0.25">
      <c r="I34" t="s">
        <v>578</v>
      </c>
      <c r="J34" s="13">
        <f>AVERAGE(J24:J27)</f>
        <v>6.2174977142110759</v>
      </c>
      <c r="K34" s="13">
        <f>AVERAGE(K24:K27)</f>
        <v>67.236807732497383</v>
      </c>
      <c r="L34" s="13">
        <f>AVERAGE(L24:L27)</f>
        <v>28.087529388714731</v>
      </c>
      <c r="M34" s="13">
        <f>AVERAGE(M24:M27)</f>
        <v>23.335782392894458</v>
      </c>
      <c r="N34" s="13">
        <f>AVERAGE(N24:N27)</f>
        <v>7.2547675026123306</v>
      </c>
    </row>
    <row r="35" spans="9:14" x14ac:dyDescent="0.25">
      <c r="I35" t="s">
        <v>579</v>
      </c>
      <c r="J35" s="13">
        <f>AVERAGE(J28:J31)</f>
        <v>7.8263031574659951</v>
      </c>
      <c r="K35" s="13">
        <f>AVERAGE(K28:K31)</f>
        <v>74.494025252843954</v>
      </c>
      <c r="L35" s="13">
        <f>AVERAGE(L28:L31)</f>
        <v>31.740892072106181</v>
      </c>
      <c r="M35" s="13">
        <f>AVERAGE(M28:M31)</f>
        <v>31.129111522876904</v>
      </c>
      <c r="N35" s="13">
        <f>AVERAGE(N28:N31)</f>
        <v>14.502733047646911</v>
      </c>
    </row>
    <row r="37" spans="9:14" x14ac:dyDescent="0.25">
      <c r="J37" t="s">
        <v>578</v>
      </c>
      <c r="K37" t="s">
        <v>579</v>
      </c>
    </row>
    <row r="38" spans="9:14" x14ac:dyDescent="0.25">
      <c r="I38" t="s">
        <v>575</v>
      </c>
      <c r="J38" s="13">
        <v>6.2174977142110759</v>
      </c>
      <c r="K38" s="13">
        <v>7.8263031574659951</v>
      </c>
    </row>
    <row r="39" spans="9:14" x14ac:dyDescent="0.25">
      <c r="I39" t="s">
        <v>573</v>
      </c>
      <c r="J39" s="12">
        <v>67.236807732497383</v>
      </c>
      <c r="K39" s="12">
        <v>74.494025252843954</v>
      </c>
    </row>
    <row r="40" spans="9:14" x14ac:dyDescent="0.25">
      <c r="I40" t="s">
        <v>574</v>
      </c>
      <c r="J40" s="12">
        <v>28.087529388714731</v>
      </c>
      <c r="K40" s="12">
        <v>31.740892072106181</v>
      </c>
    </row>
    <row r="41" spans="9:14" x14ac:dyDescent="0.25">
      <c r="I41" t="s">
        <v>577</v>
      </c>
      <c r="J41" s="12">
        <v>23.335782392894458</v>
      </c>
      <c r="K41" s="12">
        <v>31.129111522876904</v>
      </c>
    </row>
    <row r="42" spans="9:14" x14ac:dyDescent="0.25">
      <c r="I42" t="s">
        <v>576</v>
      </c>
      <c r="J42" s="12">
        <v>7.2547675026123306</v>
      </c>
      <c r="K42" s="12">
        <v>14.502733047646911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2017</vt:lpstr>
      <vt:lpstr>2016</vt:lpstr>
      <vt:lpstr>2015</vt:lpstr>
      <vt:lpstr>2014</vt:lpstr>
      <vt:lpstr>2013</vt:lpstr>
      <vt:lpstr>2012</vt:lpstr>
      <vt:lpstr>2011</vt:lpstr>
      <vt:lpstr>2010</vt:lpstr>
      <vt:lpstr>summay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Tanvi Jaluka (tjaluka@CGDEV.ORG)</dc:creator>
  <cp:lastModifiedBy>Charles Kenny (ckenny@CGDEV.ORG)</cp:lastModifiedBy>
  <dcterms:created xsi:type="dcterms:W3CDTF">2017-09-27T21:30:21Z</dcterms:created>
  <dcterms:modified xsi:type="dcterms:W3CDTF">2017-11-07T17:00:59Z</dcterms:modified>
</cp:coreProperties>
</file>