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centerforglobaldevelop-my.sharepoint.com/personal/shughes_cgdev_org/Documents/Miscellaneous/"/>
    </mc:Choice>
  </mc:AlternateContent>
  <xr:revisionPtr revIDLastSave="14" documentId="8_{CEB276E2-88F8-4060-B89D-D13108563661}" xr6:coauthVersionLast="47" xr6:coauthVersionMax="47" xr10:uidLastSave="{F001FEF1-6B1A-4DF5-88C5-ED642F9DFB40}"/>
  <bookViews>
    <workbookView xWindow="-108" yWindow="-108" windowWidth="23256" windowHeight="12456" xr2:uid="{118BBFE1-9C50-4DEA-A304-E976898C923E}"/>
  </bookViews>
  <sheets>
    <sheet name="IA Outturn" sheetId="8" r:id="rId1"/>
    <sheet name="IA Projections" sheetId="6" r:id="rId2"/>
    <sheet name="Sources for Projections" sheetId="2" r:id="rId3"/>
    <sheet name="OBR EFO" sheetId="1" r:id="rId4"/>
    <sheet name="SID" sheetId="3" r:id="rId5"/>
    <sheet name="SR Table 5.11" sheetId="4" r:id="rId6"/>
    <sheet name="SR Table 5.12" sheetId="5" r:id="rId7"/>
    <sheet name="DAC1" sheetId="7" r:id="rId8"/>
  </sheets>
  <definedNames>
    <definedName name="________tab3">!#REF!</definedName>
    <definedName name="________tab6">!#REF!</definedName>
    <definedName name="________tab8">!#REF!</definedName>
    <definedName name="_______tab3">!#REF!</definedName>
    <definedName name="_______tab6">!#REF!</definedName>
    <definedName name="_______tab8">!#REF!</definedName>
    <definedName name="______tab3">!#REF!</definedName>
    <definedName name="______tab6">!#REF!</definedName>
    <definedName name="______tab8">!#REF!</definedName>
    <definedName name="_____tab3">!#REF!</definedName>
    <definedName name="_____tab6">!#REF!</definedName>
    <definedName name="_____tab8">!#REF!</definedName>
    <definedName name="____tab3">!#REF!</definedName>
    <definedName name="____tab6">!#REF!</definedName>
    <definedName name="____tab8">!#REF!</definedName>
    <definedName name="___tab3">!#REF!</definedName>
    <definedName name="___tab6">!#REF!</definedName>
    <definedName name="___tab8">!#REF!</definedName>
    <definedName name="__123Graph_A" localSheetId="7" hidden="1">#REF!</definedName>
    <definedName name="__123Graph_A" hidden="1">#REF!</definedName>
    <definedName name="__123Graph_AALLTAX" hidden="1">#REF!</definedName>
    <definedName name="__123Graph_ACFSINDIV" hidden="1">#REF!</definedName>
    <definedName name="__123Graph_AChart1" hidden="1">#REF!</definedName>
    <definedName name="__123Graph_ACHGSPD1" localSheetId="7" hidden="1">#REF!</definedName>
    <definedName name="__123Graph_ACHGSPD1" hidden="1">#REF!</definedName>
    <definedName name="__123Graph_ACHGSPD2" localSheetId="7" hidden="1">#REF!</definedName>
    <definedName name="__123Graph_ACHGSPD2" hidden="1">#REF!</definedName>
    <definedName name="__123Graph_ACurrent" hidden="1">#REF!</definedName>
    <definedName name="__123Graph_AEFF" localSheetId="7" hidden="1">#REF!</definedName>
    <definedName name="__123Graph_AEFF" hidden="1">#REF!</definedName>
    <definedName name="__123Graph_AEFG" localSheetId="7" hidden="1">#REF!</definedName>
    <definedName name="__123Graph_AEFG" hidden="1">#REF!</definedName>
    <definedName name="__123Graph_AGR14PBF1" localSheetId="7" hidden="1">#REF!</definedName>
    <definedName name="__123Graph_AGR14PBF1" hidden="1">#REF!</definedName>
    <definedName name="__123Graph_AHOMEVAT" hidden="1">#REF!</definedName>
    <definedName name="__123Graph_AIMPORT" hidden="1">#REF!</definedName>
    <definedName name="__123Graph_ALBFFIN" localSheetId="7" hidden="1">#REF!</definedName>
    <definedName name="__123Graph_ALBFFIN" hidden="1">#REF!</definedName>
    <definedName name="__123Graph_ALBFFIN2" localSheetId="7" hidden="1">#REF!</definedName>
    <definedName name="__123Graph_ALBFFIN2" hidden="1">#REF!</definedName>
    <definedName name="__123Graph_ALBFFIO" localSheetId="7" hidden="1">#REF!</definedName>
    <definedName name="__123Graph_ALBFFIO" hidden="1">#REF!</definedName>
    <definedName name="__123Graph_ALBFHIC2" localSheetId="7" hidden="1">#REF!</definedName>
    <definedName name="__123Graph_ALBFHIC2" hidden="1">#REF!</definedName>
    <definedName name="__123Graph_ALCB" localSheetId="7" hidden="1">#REF!</definedName>
    <definedName name="__123Graph_ALCB" hidden="1">#REF!</definedName>
    <definedName name="__123Graph_ANACFIN" localSheetId="7" hidden="1">#REF!</definedName>
    <definedName name="__123Graph_ANACFIN" hidden="1">#REF!</definedName>
    <definedName name="__123Graph_ANACHIC" localSheetId="7" hidden="1">#REF!</definedName>
    <definedName name="__123Graph_ANACHIC" hidden="1">#REF!</definedName>
    <definedName name="__123Graph_APDNUMBERS" hidden="1">#REF!</definedName>
    <definedName name="__123Graph_APDTRENDS" hidden="1">#REF!</definedName>
    <definedName name="__123Graph_APIC" localSheetId="7" hidden="1">#REF!</definedName>
    <definedName name="__123Graph_APIC" hidden="1">#REF!</definedName>
    <definedName name="__123Graph_APID" localSheetId="7" hidden="1">#REF!</definedName>
    <definedName name="__123Graph_APID" hidden="1">#REF!</definedName>
    <definedName name="__123Graph_ATOBREV" hidden="1">#REF!</definedName>
    <definedName name="__123Graph_ATOTAL" hidden="1">#REF!</definedName>
    <definedName name="__123Graph_B" localSheetId="7" hidden="1">#REF!</definedName>
    <definedName name="__123Graph_B" hidden="1">#REF!</definedName>
    <definedName name="__123Graph_BCFSINDIV" hidden="1">#REF!</definedName>
    <definedName name="__123Graph_BCFSUK" hidden="1">#REF!</definedName>
    <definedName name="__123Graph_BChart1" hidden="1">#REF!</definedName>
    <definedName name="__123Graph_BCHGSPD1" localSheetId="7" hidden="1">#REF!</definedName>
    <definedName name="__123Graph_BCHGSPD1" hidden="1">#REF!</definedName>
    <definedName name="__123Graph_BCHGSPD2" localSheetId="7" hidden="1">#REF!</definedName>
    <definedName name="__123Graph_BCHGSPD2" hidden="1">#REF!</definedName>
    <definedName name="__123Graph_BCurrent" hidden="1">#REF!</definedName>
    <definedName name="__123Graph_BEFF" localSheetId="7" hidden="1">#REF!</definedName>
    <definedName name="__123Graph_BEFF" hidden="1">#REF!</definedName>
    <definedName name="__123Graph_BEFG" localSheetId="7" hidden="1">#REF!</definedName>
    <definedName name="__123Graph_BEFG" hidden="1">#REF!</definedName>
    <definedName name="__123Graph_BHOMEVAT" hidden="1">#REF!</definedName>
    <definedName name="__123Graph_BIMPORT" hidden="1">#REF!</definedName>
    <definedName name="__123Graph_BLBF" localSheetId="7" hidden="1">#REF!</definedName>
    <definedName name="__123Graph_BLBF" hidden="1">#REF!</definedName>
    <definedName name="__123Graph_BLBFFIN" localSheetId="7" hidden="1">#REF!</definedName>
    <definedName name="__123Graph_BLBFFIN" hidden="1">#REF!</definedName>
    <definedName name="__123Graph_BLBFFIN_NEW" hidden="1">#REF!</definedName>
    <definedName name="__123Graph_BLCB" localSheetId="7" hidden="1">#REF!</definedName>
    <definedName name="__123Graph_BLCB" hidden="1">#REF!</definedName>
    <definedName name="__123Graph_BPDTRENDS" hidden="1">#REF!</definedName>
    <definedName name="__123Graph_BPIC" localSheetId="7" hidden="1">#REF!</definedName>
    <definedName name="__123Graph_BPIC" hidden="1">#REF!</definedName>
    <definedName name="__123Graph_BTOTAL" hidden="1">#REF!</definedName>
    <definedName name="__123Graph_C" localSheetId="7" hidden="1">#REF!</definedName>
    <definedName name="__123Graph_C" hidden="1">#REF!</definedName>
    <definedName name="__123Graph_CACT13BUD" localSheetId="7" hidden="1">#REF!</definedName>
    <definedName name="__123Graph_CACT13BUD" hidden="1">#REF!</definedName>
    <definedName name="__123Graph_CCFSINDIV" hidden="1">#REF!</definedName>
    <definedName name="__123Graph_CCFSUK" hidden="1">#REF!</definedName>
    <definedName name="__123Graph_CChart1" hidden="1">#REF!</definedName>
    <definedName name="__123Graph_CCurrent" hidden="1">#REF!</definedName>
    <definedName name="__123Graph_CEFF" localSheetId="7" hidden="1">#REF!</definedName>
    <definedName name="__123Graph_CEFF" hidden="1">#REF!</definedName>
    <definedName name="__123Graph_CGR14PBF1" localSheetId="7" hidden="1">#REF!</definedName>
    <definedName name="__123Graph_CGR14PBF1" hidden="1">#REF!</definedName>
    <definedName name="__123Graph_CLBF" localSheetId="7" hidden="1">#REF!</definedName>
    <definedName name="__123Graph_CLBF" hidden="1">#REF!</definedName>
    <definedName name="__123Graph_CPIC" localSheetId="7" hidden="1">#REF!</definedName>
    <definedName name="__123Graph_CPIC" hidden="1">#REF!</definedName>
    <definedName name="__123Graph_D" hidden="1">#REF!</definedName>
    <definedName name="__123Graph_DACT13BUD" localSheetId="7" hidden="1">#REF!</definedName>
    <definedName name="__123Graph_DACT13BUD" hidden="1">#REF!</definedName>
    <definedName name="__123Graph_DCFSINDIV" hidden="1">#REF!</definedName>
    <definedName name="__123Graph_DCFSUK" hidden="1">#REF!</definedName>
    <definedName name="__123Graph_DChart1" hidden="1">#REF!</definedName>
    <definedName name="__123Graph_DCurrent" hidden="1">#REF!</definedName>
    <definedName name="__123Graph_DEFF" localSheetId="7" hidden="1">#REF!</definedName>
    <definedName name="__123Graph_DEFF" hidden="1">#REF!</definedName>
    <definedName name="__123Graph_DEFF2" hidden="1">#REF!</definedName>
    <definedName name="__123Graph_DGR14PBF1" localSheetId="7" hidden="1">#REF!</definedName>
    <definedName name="__123Graph_DGR14PBF1" hidden="1">#REF!</definedName>
    <definedName name="__123Graph_DLBF" localSheetId="7" hidden="1">#REF!</definedName>
    <definedName name="__123Graph_DLBF" hidden="1">#REF!</definedName>
    <definedName name="__123Graph_DPIC" localSheetId="7" hidden="1">#REF!</definedName>
    <definedName name="__123Graph_DPIC" hidden="1">#REF!</definedName>
    <definedName name="__123Graph_E" hidden="1">#REF!</definedName>
    <definedName name="__123Graph_EACT13BUD" localSheetId="7" hidden="1">#REF!</definedName>
    <definedName name="__123Graph_EACT13BUD" hidden="1">#REF!</definedName>
    <definedName name="__123Graph_ECFSINDIV" hidden="1">#REF!</definedName>
    <definedName name="__123Graph_ECFSUK" hidden="1">#REF!</definedName>
    <definedName name="__123Graph_EChart1" hidden="1">#REF!</definedName>
    <definedName name="__123Graph_ECurrent" hidden="1">#REF!</definedName>
    <definedName name="__123Graph_EEFF" localSheetId="7" hidden="1">#REF!</definedName>
    <definedName name="__123Graph_EEFF" hidden="1">#REF!</definedName>
    <definedName name="__123Graph_EEFFHIC" localSheetId="7" hidden="1">#REF!</definedName>
    <definedName name="__123Graph_EEFFHIC" hidden="1">#REF!</definedName>
    <definedName name="__123Graph_EGR14PBF1" localSheetId="7" hidden="1">#REF!</definedName>
    <definedName name="__123Graph_EGR14PBF1" hidden="1">#REF!</definedName>
    <definedName name="__123Graph_ELBF" localSheetId="7" hidden="1">#REF!</definedName>
    <definedName name="__123Graph_ELBF" hidden="1">#REF!</definedName>
    <definedName name="__123Graph_EPIC" localSheetId="7" hidden="1">#REF!</definedName>
    <definedName name="__123Graph_EPIC" hidden="1">#REF!</definedName>
    <definedName name="__123Graph_F" hidden="1">#REF!</definedName>
    <definedName name="__123Graph_FACT13BUD" localSheetId="7" hidden="1">#REF!</definedName>
    <definedName name="__123Graph_FACT13BUD" hidden="1">#REF!</definedName>
    <definedName name="__123Graph_FCFSUK" hidden="1">#REF!</definedName>
    <definedName name="__123Graph_FChart1" hidden="1">#REF!</definedName>
    <definedName name="__123Graph_FCurrent" hidden="1">#REF!</definedName>
    <definedName name="__123Graph_FEFF" localSheetId="7" hidden="1">#REF!</definedName>
    <definedName name="__123Graph_FEFF" hidden="1">#REF!</definedName>
    <definedName name="__123Graph_FEFFHIC" localSheetId="7" hidden="1">#REF!</definedName>
    <definedName name="__123Graph_FEFFHIC" hidden="1">#REF!</definedName>
    <definedName name="__123Graph_FGR14PBF1" localSheetId="7" hidden="1">#REF!</definedName>
    <definedName name="__123Graph_FGR14PBF1" hidden="1">#REF!</definedName>
    <definedName name="__123Graph_FLBF" localSheetId="7" hidden="1">#REF!</definedName>
    <definedName name="__123Graph_FLBF" hidden="1">#REF!</definedName>
    <definedName name="__123Graph_FPIC" localSheetId="7" hidden="1">#REF!</definedName>
    <definedName name="__123Graph_FPIC" hidden="1">#REF!</definedName>
    <definedName name="__123Graph_G" hidden="1">#REF!</definedName>
    <definedName name="__123Graph_LBL_ARESID" localSheetId="7" hidden="1">#REF!</definedName>
    <definedName name="__123Graph_LBL_ARESID" hidden="1">#REF!</definedName>
    <definedName name="__123Graph_LBL_BRESID" localSheetId="7" hidden="1">#REF!</definedName>
    <definedName name="__123Graph_LBL_BRESID" hidden="1">#REF!</definedName>
    <definedName name="__123Graph_X" hidden="1">#REF!</definedName>
    <definedName name="__123Graph_XACTHIC" localSheetId="7" hidden="1">#REF!</definedName>
    <definedName name="__123Graph_XACTHIC" hidden="1">#REF!</definedName>
    <definedName name="__123Graph_XALLTAX" hidden="1">#REF!</definedName>
    <definedName name="__123Graph_XChart1" hidden="1">#REF!</definedName>
    <definedName name="__123Graph_XCHGSPD1" localSheetId="7" hidden="1">#REF!</definedName>
    <definedName name="__123Graph_XCHGSPD1" hidden="1">#REF!</definedName>
    <definedName name="__123Graph_XCHGSPD2" localSheetId="7" hidden="1">#REF!</definedName>
    <definedName name="__123Graph_XCHGSPD2" hidden="1">#REF!</definedName>
    <definedName name="__123Graph_XCurrent" hidden="1">#REF!</definedName>
    <definedName name="__123Graph_XEFF" localSheetId="7" hidden="1">#REF!</definedName>
    <definedName name="__123Graph_XEFF" hidden="1">#REF!</definedName>
    <definedName name="__123Graph_XGR14PBF1" localSheetId="7" hidden="1">#REF!</definedName>
    <definedName name="__123Graph_XGR14PBF1" hidden="1">#REF!</definedName>
    <definedName name="__123Graph_XHOMEVAT" hidden="1">#REF!</definedName>
    <definedName name="__123Graph_XIMPORT" hidden="1">#REF!</definedName>
    <definedName name="__123Graph_XLBF" localSheetId="7" hidden="1">#REF!</definedName>
    <definedName name="__123Graph_XLBF" hidden="1">#REF!</definedName>
    <definedName name="__123Graph_XLBFFIN2" localSheetId="7" hidden="1">#REF!</definedName>
    <definedName name="__123Graph_XLBFFIN2" hidden="1">#REF!</definedName>
    <definedName name="__123Graph_XLBFHIC" localSheetId="7" hidden="1">#REF!</definedName>
    <definedName name="__123Graph_XLBFHIC" hidden="1">#REF!</definedName>
    <definedName name="__123Graph_XLBFHIC2" localSheetId="7" hidden="1">#REF!</definedName>
    <definedName name="__123Graph_XLBFHIC2" hidden="1">#REF!</definedName>
    <definedName name="__123Graph_XLCB" localSheetId="7" hidden="1">#REF!</definedName>
    <definedName name="__123Graph_XLCB" hidden="1">#REF!</definedName>
    <definedName name="__123Graph_XNACFIN" localSheetId="7" hidden="1">#REF!</definedName>
    <definedName name="__123Graph_XNACFIN" hidden="1">#REF!</definedName>
    <definedName name="__123Graph_XNACHIC" localSheetId="7" hidden="1">#REF!</definedName>
    <definedName name="__123Graph_XNACHIC" hidden="1">#REF!</definedName>
    <definedName name="__123Graph_XPDNUMBERS" hidden="1">#REF!</definedName>
    <definedName name="__123Graph_XPDTRENDS" hidden="1">#REF!</definedName>
    <definedName name="__123Graph_XPIC" localSheetId="7" hidden="1">#REF!</definedName>
    <definedName name="__123Graph_XPIC" hidden="1">#REF!</definedName>
    <definedName name="__123Graph_XSTAG2ALL" hidden="1">#REF!</definedName>
    <definedName name="__123Graph_XSTAG2EC" hidden="1">#REF!</definedName>
    <definedName name="__123Graph_XTOBREV" hidden="1">#REF!</definedName>
    <definedName name="__123Graph_XTOTAL" hidden="1">#REF!</definedName>
    <definedName name="__tab3">!#REF!</definedName>
    <definedName name="__tab6">!#REF!</definedName>
    <definedName name="__tab8">!#REF!</definedName>
    <definedName name="_1_">#REF!</definedName>
    <definedName name="_1__123Graph_ACHART_15" hidden="1">#REF!</definedName>
    <definedName name="_1__123Graph_XTOB" hidden="1">#REF!</definedName>
    <definedName name="_1_0">#REF!</definedName>
    <definedName name="_10__123Graph_XCHART_15" hidden="1">#REF!</definedName>
    <definedName name="_123" hidden="1">#REF!</definedName>
    <definedName name="_123Graph_APIC" hidden="1">#REF!</definedName>
    <definedName name="_123Graph_FLBT" hidden="1">#REF!</definedName>
    <definedName name="_2__123Graph_BCHART_10" hidden="1">#REF!</definedName>
    <definedName name="_2__123Graph_XTOB" hidden="1">#REF!</definedName>
    <definedName name="_2_0">#REF!</definedName>
    <definedName name="_2012_13_Q1">#REF!</definedName>
    <definedName name="_2012_13_Q2">#REF!</definedName>
    <definedName name="_2ecm">#REF!</definedName>
    <definedName name="_3__123Graph_BCHART_13" hidden="1">#REF!</definedName>
    <definedName name="_3_0ecm">#REF!</definedName>
    <definedName name="_3ecw">#REF!</definedName>
    <definedName name="_4__123Graph_BCHART_15" hidden="1">#REF!</definedName>
    <definedName name="_4_0ecm">#REF!</definedName>
    <definedName name="_5__123Graph_CCHART_10" hidden="1">#REF!</definedName>
    <definedName name="_5_0ecw">#REF!</definedName>
    <definedName name="_586Home_" hidden="1">#REF!</definedName>
    <definedName name="_6__123Graph_CCHART_13" hidden="1">#REF!</definedName>
    <definedName name="_6_0ecw">#REF!</definedName>
    <definedName name="_7__123Graph_CCHART_15" hidden="1">#REF!</definedName>
    <definedName name="_8__123Graph_XCHART_10" hidden="1">#REF!</definedName>
    <definedName name="_9__123Graph_XCHART_13" hidden="1">#REF!</definedName>
    <definedName name="_AUG2">#REF!</definedName>
    <definedName name="_DEC2">#REF!</definedName>
    <definedName name="_FEB2">#REF!</definedName>
    <definedName name="_Fill" hidden="1">#REF!</definedName>
    <definedName name="_JAN2">#REF!</definedName>
    <definedName name="_Key1" hidden="1">#REF!</definedName>
    <definedName name="_MAY2">#REF!</definedName>
    <definedName name="_NOV2">#REF!</definedName>
    <definedName name="_OCT2">#REF!</definedName>
    <definedName name="_Order1" hidden="1">255</definedName>
    <definedName name="_Order2" hidden="1">255</definedName>
    <definedName name="_Regression_Out" localSheetId="7" hidden="1">#REF!</definedName>
    <definedName name="_Regression_Out" hidden="1">#REF!</definedName>
    <definedName name="_Regression_X" localSheetId="7" hidden="1">#REF!</definedName>
    <definedName name="_Regression_X" hidden="1">#REF!</definedName>
    <definedName name="_Regression_Y" localSheetId="7" hidden="1">#REF!</definedName>
    <definedName name="_Regression_Y" hidden="1">#REF!</definedName>
    <definedName name="_tab3">!#REF!</definedName>
    <definedName name="_tab6">!#REF!</definedName>
    <definedName name="_tab8">!#REF!</definedName>
    <definedName name="a">#REF!</definedName>
    <definedName name="a4fraw" localSheetId="4">!#REF!</definedName>
    <definedName name="a4fraw">!#REF!</definedName>
    <definedName name="Accommodation">#REF!</definedName>
    <definedName name="Action">#REF!</definedName>
    <definedName name="africa" localSheetId="4">!#REF!</definedName>
    <definedName name="africa">!#REF!</definedName>
    <definedName name="agencycountry" localSheetId="4">!#REF!</definedName>
    <definedName name="agencycountry">!#REF!</definedName>
    <definedName name="ahoy" localSheetId="4">!#REF!</definedName>
    <definedName name="ahoy">!#REF!</definedName>
    <definedName name="Air_Travel">#REF!</definedName>
    <definedName name="ALL_AGED_IND">!#REF!</definedName>
    <definedName name="allend">!#REF!</definedName>
    <definedName name="Allowances">!#REF!</definedName>
    <definedName name="AME">OFFSET(#REF!,0,0,MAX(#REF!),1)</definedName>
    <definedName name="america" localSheetId="4">!#REF!</definedName>
    <definedName name="america">!#REF!</definedName>
    <definedName name="Americas" localSheetId="4">!#REF!</definedName>
    <definedName name="Americas">!#REF!</definedName>
    <definedName name="APA_IND_NEW">#REF!</definedName>
    <definedName name="APR_2012">#REF!</definedName>
    <definedName name="APR_2013">#REF!</definedName>
    <definedName name="APRIL">#REF!</definedName>
    <definedName name="APRIL2">#REF!</definedName>
    <definedName name="asdas" localSheetId="7" hidden="1">{#N/A,#N/A,FALSE,"TMCOMP96";#N/A,#N/A,FALSE,"MAT96";#N/A,#N/A,FALSE,"FANDA96";#N/A,#N/A,FALSE,"INTRAN96";#N/A,#N/A,FALSE,"NAA9697";#N/A,#N/A,FALSE,"ECWEBB";#N/A,#N/A,FALSE,"MFT96";#N/A,#N/A,FALSE,"CTrecon"}</definedName>
    <definedName name="asdas" localSheetId="3"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asx"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Asia" localSheetId="4">!#REF!</definedName>
    <definedName name="Asia">!#REF!</definedName>
    <definedName name="asia_a4b" localSheetId="4">!#REF!</definedName>
    <definedName name="asia_a4b">!#REF!</definedName>
    <definedName name="Astartpg">#REF!</definedName>
    <definedName name="AUG">#REF!</definedName>
    <definedName name="AUG_2012">#REF!</definedName>
    <definedName name="AUG_2013">#REF!</definedName>
    <definedName name="Av_earn_min_ind">#REF!</definedName>
    <definedName name="av_earns">!#REF!</definedName>
    <definedName name="AVE_EARN_IND">#REF!</definedName>
    <definedName name="Ave_earn_min">#REF!</definedName>
    <definedName name="Ave_earn_min_ind">#REF!</definedName>
    <definedName name="Ave_earn_min_new">#REF!</definedName>
    <definedName name="AVE_EARN_NEW">#REF!</definedName>
    <definedName name="AVE_EARN_UPT">#REF!</definedName>
    <definedName name="b" hidden="1">{#N/A,#N/A,FALSE,"CGBR95C"}</definedName>
    <definedName name="bimultitba6" localSheetId="4">!#REF!</definedName>
    <definedName name="bimultitba6">!#REF!</definedName>
    <definedName name="blankkk" hidden="1">#REF!</definedName>
    <definedName name="blankold" hidden="1">#REF!</definedName>
    <definedName name="Block_Shift">!#REF!</definedName>
    <definedName name="BLPH1" localSheetId="7" hidden="1">#REF!</definedName>
    <definedName name="BLPH1" hidden="1">#REF!</definedName>
    <definedName name="BLPH2" localSheetId="7" hidden="1">#REF!</definedName>
    <definedName name="BLPH2" hidden="1">#REF!</definedName>
    <definedName name="BLPH3" localSheetId="7" hidden="1">#REF!</definedName>
    <definedName name="BLPH3" hidden="1">#REF!</definedName>
    <definedName name="BLPH4" localSheetId="7" hidden="1">#REF!</definedName>
    <definedName name="BLPH4" hidden="1">#REF!</definedName>
    <definedName name="BLPH5" localSheetId="7" hidden="1">#REF!</definedName>
    <definedName name="BLPH5" hidden="1">#REF!</definedName>
    <definedName name="BLUE">#REF!</definedName>
    <definedName name="BLUE1">#REF!</definedName>
    <definedName name="BLUE10">#REF!</definedName>
    <definedName name="BLUE2">#REF!</definedName>
    <definedName name="BLUE3">#REF!</definedName>
    <definedName name="BLUE4">#REF!</definedName>
    <definedName name="BLUE5">#REF!</definedName>
    <definedName name="BLUE6">#REF!</definedName>
    <definedName name="BLUE7">#REF!</definedName>
    <definedName name="BLUE8">#N/A</definedName>
    <definedName name="BLUE9">#N/A</definedName>
    <definedName name="Breakdown">#REF!</definedName>
    <definedName name="BUDGET">#REF!</definedName>
    <definedName name="BULL">#REF!</definedName>
    <definedName name="C_">#REF!</definedName>
    <definedName name="Capall_Growth">!#REF!</definedName>
    <definedName name="Car_Hire">#REF!</definedName>
    <definedName name="Category">#REF!</definedName>
    <definedName name="CC">#REF!</definedName>
    <definedName name="CDEL">OFFSET(#REF!,0,0,MAX(#REF!),1)</definedName>
    <definedName name="Child_Benefit">!#REF!</definedName>
    <definedName name="CHILD1115">#REF!</definedName>
    <definedName name="CHILD1115_IND">#REF!</definedName>
    <definedName name="CHILD1115_NEW">#REF!</definedName>
    <definedName name="CISDATA">!#REF!</definedName>
    <definedName name="Class_1_NIC_Primary">!#REF!</definedName>
    <definedName name="Class_1_NIC_Secondary">!#REF!</definedName>
    <definedName name="Class_2_NIC">!#REF!</definedName>
    <definedName name="Class_4_NIC">!#REF!</definedName>
    <definedName name="Class1_LowerRate">!#REF!</definedName>
    <definedName name="CLASSIFICATION">#REF!</definedName>
    <definedName name="codes" localSheetId="4">!#REF!</definedName>
    <definedName name="codes">!#REF!</definedName>
    <definedName name="common" localSheetId="4">!#REF!</definedName>
    <definedName name="common">!#REF!</definedName>
    <definedName name="commonwealth" localSheetId="4">!#REF!</definedName>
    <definedName name="commonwealth">!#REF!</definedName>
    <definedName name="commonwealth_A4G" localSheetId="4">!#REF!</definedName>
    <definedName name="commonwealth_A4G">!#REF!</definedName>
    <definedName name="comparison">!#REF!</definedName>
    <definedName name="Constructed_tracker">#REF!</definedName>
    <definedName name="Control">#REF!</definedName>
    <definedName name="Controls">#REF!</definedName>
    <definedName name="Cost_element_name">#REF!</definedName>
    <definedName name="country" localSheetId="4">!#REF!</definedName>
    <definedName name="country">!#REF!</definedName>
    <definedName name="COVID">#REF!</definedName>
    <definedName name="CT" hidden="1">#REF!</definedName>
    <definedName name="CTC_max_ind">!#REF!</definedName>
    <definedName name="CTNABS" hidden="1">#REF!</definedName>
    <definedName name="CUMBUDGET">#REF!</definedName>
    <definedName name="CUMOUTTURN">#REF!</definedName>
    <definedName name="CUMPROFILE">#REF!</definedName>
    <definedName name="CUMTOTAL">#REF!</definedName>
    <definedName name="D">#REF!</definedName>
    <definedName name="D_growth">!#REF!</definedName>
    <definedName name="DASCFTAB">#REF!</definedName>
    <definedName name="data">#REF!</definedName>
    <definedName name="Data_col1">#REF!</definedName>
    <definedName name="Data_col3">#REF!</definedName>
    <definedName name="data2">#REF!</definedName>
    <definedName name="datazone">#REF!</definedName>
    <definedName name="Days">#REF!</definedName>
    <definedName name="ddd" hidden="1">{#N/A,#N/A,FALSE,"CGBR95C"}</definedName>
    <definedName name="dddd" hidden="1">{#N/A,#N/A,FALSE,"CGBR95C"}</definedName>
    <definedName name="ddddddd" hidden="1">{#N/A,#N/A,FALSE,"CGBR95C"}</definedName>
    <definedName name="dddddddddddd" hidden="1">{#N/A,#N/A,FALSE,"CGBR95C"}</definedName>
    <definedName name="DEC">#REF!</definedName>
    <definedName name="DEC_2012">#REF!</definedName>
    <definedName name="departbimult" localSheetId="4">!#REF!</definedName>
    <definedName name="departbimult">!#REF!</definedName>
    <definedName name="detailsector" localSheetId="4">!#REF!</definedName>
    <definedName name="detailsector">!#REF!</definedName>
    <definedName name="dfg" hidden="1">{#N/A,#N/A,FALSE,"TMCOMP96";#N/A,#N/A,FALSE,"MAT96";#N/A,#N/A,FALSE,"FANDA96";#N/A,#N/A,FALSE,"INTRAN96";#N/A,#N/A,FALSE,"NAA9697";#N/A,#N/A,FALSE,"ECWEBB";#N/A,#N/A,FALSE,"MFT96";#N/A,#N/A,FALSE,"CTrecon"}</definedName>
    <definedName name="dfgae" hidden="1">{#N/A,#N/A,FALSE,"TMCOMP96";#N/A,#N/A,FALSE,"MAT96";#N/A,#N/A,FALSE,"FANDA96";#N/A,#N/A,FALSE,"INTRAN96";#N/A,#N/A,FALSE,"NAA9697";#N/A,#N/A,FALSE,"ECWEBB";#N/A,#N/A,FALSE,"MFT96";#N/A,#N/A,FALSE,"CTrecon"}</definedName>
    <definedName name="dfgdfg" hidden="1">{#N/A,#N/A,FALSE,"CGBR95C"}</definedName>
    <definedName name="dfrgfdgs" hidden="1">{#N/A,#N/A,FALSE,"TMCOMP96";#N/A,#N/A,FALSE,"MAT96";#N/A,#N/A,FALSE,"FANDA96";#N/A,#N/A,FALSE,"INTRAN96";#N/A,#N/A,FALSE,"NAA9697";#N/A,#N/A,FALSE,"ECWEBB";#N/A,#N/A,FALSE,"MFT96";#N/A,#N/A,FALSE,"CTrecon"}</definedName>
    <definedName name="dgsgf" localSheetId="7" hidden="1">{#N/A,#N/A,FALSE,"TMCOMP96";#N/A,#N/A,FALSE,"MAT96";#N/A,#N/A,FALSE,"FANDA96";#N/A,#N/A,FALSE,"INTRAN96";#N/A,#N/A,FALSE,"NAA9697";#N/A,#N/A,FALSE,"ECWEBB";#N/A,#N/A,FALSE,"MFT96";#N/A,#N/A,FALSE,"CTrecon"}</definedName>
    <definedName name="dgsgf" localSheetId="3"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gsgf2" hidden="1">{#N/A,#N/A,FALSE,"TMCOMP96";#N/A,#N/A,FALSE,"MAT96";#N/A,#N/A,FALSE,"FANDA96";#N/A,#N/A,FALSE,"INTRAN96";#N/A,#N/A,FALSE,"NAA9697";#N/A,#N/A,FALSE,"ECWEBB";#N/A,#N/A,FALSE,"MFT96";#N/A,#N/A,FALSE,"CTrecon"}</definedName>
    <definedName name="DIR">#REF!</definedName>
    <definedName name="DirData">#REF!</definedName>
    <definedName name="directorate">#REF!</definedName>
    <definedName name="Directoratelive">#REF!</definedName>
    <definedName name="Distribution" localSheetId="7" hidden="1">#REF!</definedName>
    <definedName name="Distribution" hidden="1">#REF!</definedName>
    <definedName name="distribution1" hidden="1">#REF!</definedName>
    <definedName name="dsfgdfg" hidden="1">{#N/A,#N/A,FALSE,"TMCOMP96";#N/A,#N/A,FALSE,"MAT96";#N/A,#N/A,FALSE,"FANDA96";#N/A,#N/A,FALSE,"INTRAN96";#N/A,#N/A,FALSE,"NAA9697";#N/A,#N/A,FALSE,"ECWEBB";#N/A,#N/A,FALSE,"MFT96";#N/A,#N/A,FALSE,"CTrecon"}</definedName>
    <definedName name="dsfgdsfgfdsg" hidden="1">{#N/A,#N/A,FALSE,"TMCOMP96";#N/A,#N/A,FALSE,"MAT96";#N/A,#N/A,FALSE,"FANDA96";#N/A,#N/A,FALSE,"INTRAN96";#N/A,#N/A,FALSE,"NAA9697";#N/A,#N/A,FALSE,"ECWEBB";#N/A,#N/A,FALSE,"MFT96";#N/A,#N/A,FALSE,"CTrecon"}</definedName>
    <definedName name="dsfgdsg" hidden="1">{#N/A,#N/A,FALSE,"TMCOMP96";#N/A,#N/A,FALSE,"MAT96";#N/A,#N/A,FALSE,"FANDA96";#N/A,#N/A,FALSE,"INTRAN96";#N/A,#N/A,FALSE,"NAA9697";#N/A,#N/A,FALSE,"ECWEBB";#N/A,#N/A,FALSE,"MFT96";#N/A,#N/A,FALSE,"CTrecon"}</definedName>
    <definedName name="dwl_data">#REF!</definedName>
    <definedName name="dwl_data_fy">#REF!</definedName>
    <definedName name="dwl_data_P09b">#REF!</definedName>
    <definedName name="dwl_dates">#REF!</definedName>
    <definedName name="dwl_dates_fy">#REF!</definedName>
    <definedName name="dwl_dates_P09b">#REF!</definedName>
    <definedName name="dwl_vars">#REF!</definedName>
    <definedName name="dwl_vars_P09b">#REF!</definedName>
    <definedName name="DYNAMIC">#REF!</definedName>
    <definedName name="e">#REF!</definedName>
    <definedName name="ecscost">#REF!</definedName>
    <definedName name="eeapp">#REF!</definedName>
    <definedName name="eeeee">#REF!</definedName>
    <definedName name="EFO" hidden="1">#REF!</definedName>
    <definedName name="estimates" localSheetId="4">!#REF!</definedName>
    <definedName name="estimates">!#REF!</definedName>
    <definedName name="Europe" localSheetId="4">!#REF!</definedName>
    <definedName name="Europe">!#REF!</definedName>
    <definedName name="europetab" localSheetId="4">!#REF!</definedName>
    <definedName name="europetab">!#REF!</definedName>
    <definedName name="Ev">#REF!</definedName>
    <definedName name="Excess_fares">#REF!</definedName>
    <definedName name="ExtraProfiles" localSheetId="7" hidden="1">#REF!</definedName>
    <definedName name="ExtraProfiles" hidden="1">#REF!</definedName>
    <definedName name="ExtraProfiless" hidden="1">#REF!</definedName>
    <definedName name="FDDD" hidden="1">{#N/A,#N/A,FALSE,"TMCOMP96";#N/A,#N/A,FALSE,"MAT96";#N/A,#N/A,FALSE,"FANDA96";#N/A,#N/A,FALSE,"INTRAN96";#N/A,#N/A,FALSE,"NAA9697";#N/A,#N/A,FALSE,"ECWEBB";#N/A,#N/A,FALSE,"MFT96";#N/A,#N/A,FALSE,"CTrecon"}</definedName>
    <definedName name="fdgfgfd" hidden="1">{#N/A,#N/A,FALSE,"TMCOMP96";#N/A,#N/A,FALSE,"MAT96";#N/A,#N/A,FALSE,"FANDA96";#N/A,#N/A,FALSE,"INTRAN96";#N/A,#N/A,FALSE,"NAA9697";#N/A,#N/A,FALSE,"ECWEBB";#N/A,#N/A,FALSE,"MFT96";#N/A,#N/A,FALSE,"CTrecon"}</definedName>
    <definedName name="FEB">#REF!</definedName>
    <definedName name="FEB_2012">#REF!</definedName>
    <definedName name="fend">!#REF!</definedName>
    <definedName name="fff">!#REF!</definedName>
    <definedName name="fffffffff" hidden="1">{#N/A,#N/A,FALSE,"CGBR95C"}</definedName>
    <definedName name="fg" localSheetId="7" hidden="1">{#N/A,#N/A,FALSE,"TMCOMP96";#N/A,#N/A,FALSE,"MAT96";#N/A,#N/A,FALSE,"FANDA96";#N/A,#N/A,FALSE,"INTRAN96";#N/A,#N/A,FALSE,"NAA9697";#N/A,#N/A,FALSE,"ECWEBB";#N/A,#N/A,FALSE,"MFT96";#N/A,#N/A,FALSE,"CTrecon"}</definedName>
    <definedName name="fg" localSheetId="3"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dd" hidden="1">{#N/A,#N/A,FALSE,"TMCOMP96";#N/A,#N/A,FALSE,"MAT96";#N/A,#N/A,FALSE,"FANDA96";#N/A,#N/A,FALSE,"INTRAN96";#N/A,#N/A,FALSE,"NAA9697";#N/A,#N/A,FALSE,"ECWEBB";#N/A,#N/A,FALSE,"MFT96";#N/A,#N/A,FALSE,"CTrecon"}</definedName>
    <definedName name="fgdgd" hidden="1">{#N/A,#N/A,FALSE,"TMCOMP96";#N/A,#N/A,FALSE,"MAT96";#N/A,#N/A,FALSE,"FANDA96";#N/A,#N/A,FALSE,"INTRAN96";#N/A,#N/A,FALSE,"NAA9697";#N/A,#N/A,FALSE,"ECWEBB";#N/A,#N/A,FALSE,"MFT96";#N/A,#N/A,FALSE,"CTrecon"}</definedName>
    <definedName name="fgfd" localSheetId="7" hidden="1">{#N/A,#N/A,FALSE,"TMCOMP96";#N/A,#N/A,FALSE,"MAT96";#N/A,#N/A,FALSE,"FANDA96";#N/A,#N/A,FALSE,"INTRAN96";#N/A,#N/A,FALSE,"NAA9697";#N/A,#N/A,FALSE,"ECWEBB";#N/A,#N/A,FALSE,"MFT96";#N/A,#N/A,FALSE,"CTrecon"}</definedName>
    <definedName name="fgfd" localSheetId="3"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g"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irst_3C">#REF!</definedName>
    <definedName name="FirstYear">!#REF!</definedName>
    <definedName name="Fiscal_year_period">#REF!</definedName>
    <definedName name="fiscalevent">#REF!</definedName>
    <definedName name="fiscalevent2">#REF!</definedName>
    <definedName name="Fnc_Qtr">#REF!</definedName>
    <definedName name="Fnc_Year">#REF!</definedName>
    <definedName name="Forecast">#REF!</definedName>
    <definedName name="ForecastColumn">#REF!</definedName>
    <definedName name="ForecastRow">#REF!</definedName>
    <definedName name="Foreign_travel">#REF!</definedName>
    <definedName name="Fornote">#REF!</definedName>
    <definedName name="FP">#REF!</definedName>
    <definedName name="fyu" hidden="1">#REF!</definedName>
    <definedName name="General_CDEL">OFFSET(#REF!,0,0,MAX(#REF!)-1,1)</definedName>
    <definedName name="General_RDEL">OFFSET(#REF!,0,0,MAX(#REF!)-1,1)</definedName>
    <definedName name="ghj" localSheetId="7" hidden="1">{#N/A,#N/A,FALSE,"TMCOMP96";#N/A,#N/A,FALSE,"MAT96";#N/A,#N/A,FALSE,"FANDA96";#N/A,#N/A,FALSE,"INTRAN96";#N/A,#N/A,FALSE,"NAA9697";#N/A,#N/A,FALSE,"ECWEBB";#N/A,#N/A,FALSE,"MFT96";#N/A,#N/A,FALSE,"CTrecon"}</definedName>
    <definedName name="ghj" localSheetId="3"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ilts">!#REF!</definedName>
    <definedName name="GPS_Fees">#REF!</definedName>
    <definedName name="Grade">#REF!</definedName>
    <definedName name="GRAPH">#REF!</definedName>
    <definedName name="GRAPHS">#REF!</definedName>
    <definedName name="H" hidden="1">#REF!</definedName>
    <definedName name="hag">#REF!</definedName>
    <definedName name="hfrse4" hidden="1">{#N/A,#N/A,FALSE,"TMCOMP96";#N/A,#N/A,FALSE,"MAT96";#N/A,#N/A,FALSE,"FANDA96";#N/A,#N/A,FALSE,"INTRAN96";#N/A,#N/A,FALSE,"NAA9697";#N/A,#N/A,FALSE,"ECWEBB";#N/A,#N/A,FALSE,"MFT96";#N/A,#N/A,FALSE,"CTrecon"}</definedName>
    <definedName name="hguj" hidden="1">{#N/A,#N/A,FALSE,"TMCOMP96";#N/A,#N/A,FALSE,"MAT96";#N/A,#N/A,FALSE,"FANDA96";#N/A,#N/A,FALSE,"INTRAN96";#N/A,#N/A,FALSE,"NAA9697";#N/A,#N/A,FALSE,"ECWEBB";#N/A,#N/A,FALSE,"MFT96";#N/A,#N/A,FALSE,"CTrecon"}</definedName>
    <definedName name="hhhhhhh" hidden="1">{#N/A,#N/A,FALSE,"CGBR95C"}</definedName>
    <definedName name="HoD">#REF!</definedName>
    <definedName name="Hor">#REF!</definedName>
    <definedName name="Horizontal">#REF!</definedName>
    <definedName name="HTML_CodePage" hidden="1">1</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IDK" hidden="1">#REF!</definedName>
    <definedName name="ilgupPbr">#REF!</definedName>
    <definedName name="imf" hidden="1">#REF!</definedName>
    <definedName name="ImpProb">#REF!</definedName>
    <definedName name="INC_IND">#REF!</definedName>
    <definedName name="income" localSheetId="4">!#REF!</definedName>
    <definedName name="income">!#REF!</definedName>
    <definedName name="Indexation_factor_at_Sept_previous_year">!#REF!</definedName>
    <definedName name="inlist" localSheetId="4">!#REF!</definedName>
    <definedName name="inlist">!#REF!</definedName>
    <definedName name="INSIDEAEF">#REF!</definedName>
    <definedName name="Int_Growth">!#REF!</definedName>
    <definedName name="intid">#REF!</definedName>
    <definedName name="IntRate">!#REF!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AN">#REF!</definedName>
    <definedName name="JAN_2012">#REF!</definedName>
    <definedName name="jhj" hidden="1">{#N/A,#N/A,FALSE,"TMCOMP96";#N/A,#N/A,FALSE,"MAT96";#N/A,#N/A,FALSE,"FANDA96";#N/A,#N/A,FALSE,"INTRAN96";#N/A,#N/A,FALSE,"NAA9697";#N/A,#N/A,FALSE,"ECWEBB";#N/A,#N/A,FALSE,"MFT96";#N/A,#N/A,FALSE,"CTrecon"}</definedName>
    <definedName name="jhkgh" localSheetId="7" hidden="1">{#N/A,#N/A,FALSE,"TMCOMP96";#N/A,#N/A,FALSE,"MAT96";#N/A,#N/A,FALSE,"FANDA96";#N/A,#N/A,FALSE,"INTRAN96";#N/A,#N/A,FALSE,"NAA9697";#N/A,#N/A,FALSE,"ECWEBB";#N/A,#N/A,FALSE,"MFT96";#N/A,#N/A,FALSE,"CTrecon"}</definedName>
    <definedName name="jhkgh" localSheetId="3"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7" hidden="1">{#N/A,#N/A,FALSE,"TMCOMP96";#N/A,#N/A,FALSE,"MAT96";#N/A,#N/A,FALSE,"FANDA96";#N/A,#N/A,FALSE,"INTRAN96";#N/A,#N/A,FALSE,"NAA9697";#N/A,#N/A,FALSE,"ECWEBB";#N/A,#N/A,FALSE,"MFT96";#N/A,#N/A,FALSE,"CTrecon"}</definedName>
    <definedName name="jhkgh2" localSheetId="3"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kyuh" hidden="1">{#N/A,#N/A,FALSE,"TMCOMP96";#N/A,#N/A,FALSE,"MAT96";#N/A,#N/A,FALSE,"FANDA96";#N/A,#N/A,FALSE,"INTRAN96";#N/A,#N/A,FALSE,"NAA9697";#N/A,#N/A,FALSE,"ECWEBB";#N/A,#N/A,FALSE,"MFT96";#N/A,#N/A,FALSE,"CTrecon"}</definedName>
    <definedName name="Job_Type">#REF!</definedName>
    <definedName name="JUL_2012">#REF!</definedName>
    <definedName name="JUL_2013">#REF!</definedName>
    <definedName name="JULY">#REF!</definedName>
    <definedName name="JULY2">#REF!</definedName>
    <definedName name="JUN_2012">#REF!</definedName>
    <definedName name="JUN_2013">#REF!</definedName>
    <definedName name="JUNE">#REF!</definedName>
    <definedName name="JUNE2">#REF!</definedName>
    <definedName name="jyuhj" hidden="1">{#N/A,#N/A,FALSE,"TMCOMP96";#N/A,#N/A,FALSE,"MAT96";#N/A,#N/A,FALSE,"FANDA96";#N/A,#N/A,FALSE,"INTRAN96";#N/A,#N/A,FALSE,"NAA9697";#N/A,#N/A,FALSE,"ECWEBB";#N/A,#N/A,FALSE,"MFT96";#N/A,#N/A,FALSE,"CTrecon"}</definedName>
    <definedName name="Key">#REF!</definedName>
    <definedName name="l" hidden="1">{#N/A,#N/A,FALSE,"TMCOMP96";#N/A,#N/A,FALSE,"MAT96";#N/A,#N/A,FALSE,"FANDA96";#N/A,#N/A,FALSE,"INTRAN96";#N/A,#N/A,FALSE,"NAA9697";#N/A,#N/A,FALSE,"ECWEBB";#N/A,#N/A,FALSE,"MFT96";#N/A,#N/A,FALSE,"CTrecon"}</definedName>
    <definedName name="LA_List">#REF!</definedName>
    <definedName name="Last_3C">#REF!</definedName>
    <definedName name="LastYear">!#REF!</definedName>
    <definedName name="Limits">!#REF!</definedName>
    <definedName name="list">!#REF!</definedName>
    <definedName name="Location">#REF!</definedName>
    <definedName name="Loss_Growth">!#REF!</definedName>
    <definedName name="mango" localSheetId="4">!#REF!</definedName>
    <definedName name="mango">!#REF!</definedName>
    <definedName name="MAR_2012">#REF!</definedName>
    <definedName name="MARCH">#REF!</definedName>
    <definedName name="MARCH2">#REF!</definedName>
    <definedName name="Matrix">#REF!</definedName>
    <definedName name="MAY">#REF!</definedName>
    <definedName name="MAY_2012">#REF!</definedName>
    <definedName name="MAY_2013">#REF!</definedName>
    <definedName name="MCA_due_ind">!#REF!</definedName>
    <definedName name="MCA_TAP_IND">!#REF!</definedName>
    <definedName name="melon" localSheetId="4">!#REF!</definedName>
    <definedName name="melon">!#REF!</definedName>
    <definedName name="mend">!#REF!</definedName>
    <definedName name="Mileage">#REF!</definedName>
    <definedName name="mine" hidden="1">{#N/A,#N/A,FALSE,"CGBR95C"}</definedName>
    <definedName name="Month">#REF!</definedName>
    <definedName name="Months">#REF!</definedName>
    <definedName name="MonthVL">#REF!</definedName>
    <definedName name="multi_bimultiA8" localSheetId="4">!#REF!</definedName>
    <definedName name="multi_bimultiA8">!#REF!</definedName>
    <definedName name="multialice" localSheetId="4">!#REF!</definedName>
    <definedName name="multialice">!#REF!</definedName>
    <definedName name="multibi" localSheetId="4">!#REF!</definedName>
    <definedName name="multibi">!#REF!</definedName>
    <definedName name="n" hidden="1">{#N/A,#N/A,FALSE,"TMCOMP96";#N/A,#N/A,FALSE,"MAT96";#N/A,#N/A,FALSE,"FANDA96";#N/A,#N/A,FALSE,"INTRAN96";#N/A,#N/A,FALSE,"NAA9697";#N/A,#N/A,FALSE,"ECWEBB";#N/A,#N/A,FALSE,"MFT96";#N/A,#N/A,FALSE,"CTrecon"}</definedName>
    <definedName name="Name">#REF!</definedName>
    <definedName name="NDIVHH">!#REF!</definedName>
    <definedName name="NEARNONCASH">#REF!</definedName>
    <definedName name="Netinc_ind">!#REF!</definedName>
    <definedName name="new" hidden="1">{#N/A,#N/A,FALSE,"TMCOMP96";#N/A,#N/A,FALSE,"MAT96";#N/A,#N/A,FALSE,"FANDA96";#N/A,#N/A,FALSE,"INTRAN96";#N/A,#N/A,FALSE,"NAA9697";#N/A,#N/A,FALSE,"ECWEBB";#N/A,#N/A,FALSE,"MFT96";#N/A,#N/A,FALSE,"CTrecon"}</definedName>
    <definedName name="newdata" localSheetId="4">!#REF!</definedName>
    <definedName name="newdata">!#REF!</definedName>
    <definedName name="NIC_ind">!#REF!</definedName>
    <definedName name="Nirp">!#REF!</definedName>
    <definedName name="NIRP_SRP">!#REF!</definedName>
    <definedName name="nlfo">#REF!</definedName>
    <definedName name="nlfout">#REF!</definedName>
    <definedName name="nlfp">#REF!</definedName>
    <definedName name="nlfpcout">#REF!</definedName>
    <definedName name="NOCONFLICT" hidden="1">{#N/A,#N/A,FALSE,"TMCOMP96";#N/A,#N/A,FALSE,"MAT96";#N/A,#N/A,FALSE,"FANDA96";#N/A,#N/A,FALSE,"INTRAN96";#N/A,#N/A,FALSE,"NAA9697";#N/A,#N/A,FALSE,"ECWEBB";#N/A,#N/A,FALSE,"MFT96";#N/A,#N/A,FALSE,"CTrecon"}</definedName>
    <definedName name="Nom">#REF!</definedName>
    <definedName name="Nominal">#REF!</definedName>
    <definedName name="Nominals">#REF!</definedName>
    <definedName name="Noofemployees">!#REF!</definedName>
    <definedName name="NOV">#REF!</definedName>
    <definedName name="NOV_2012">#REF!</definedName>
    <definedName name="NTC_Inc">#REF!</definedName>
    <definedName name="NTC_Inc_weekly">#REF!</definedName>
    <definedName name="Number">#REF!,#REF!,#REF!,#REF!,#REF!,#REF!,#REF!,#REF!,#REF!,#REF!,#REF!,#REF!</definedName>
    <definedName name="OCT">#REF!</definedName>
    <definedName name="OCT_2012">#REF!</definedName>
    <definedName name="OCT_2013">#REF!</definedName>
    <definedName name="OGD" localSheetId="4">!#REF!</definedName>
    <definedName name="OGD">!#REF!</definedName>
    <definedName name="OLD">!#REF!</definedName>
    <definedName name="Option2" localSheetId="7" hidden="1">{#N/A,#N/A,FALSE,"TMCOMP96";#N/A,#N/A,FALSE,"MAT96";#N/A,#N/A,FALSE,"FANDA96";#N/A,#N/A,FALSE,"INTRAN96";#N/A,#N/A,FALSE,"NAA9697";#N/A,#N/A,FALSE,"ECWEBB";#N/A,#N/A,FALSE,"MFT96";#N/A,#N/A,FALSE,"CTrecon"}</definedName>
    <definedName name="Option2" localSheetId="3"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to">#REF!</definedName>
    <definedName name="otout">#REF!</definedName>
    <definedName name="otp">#REF!</definedName>
    <definedName name="OUTSIDEAEF">#REF!</definedName>
    <definedName name="OUTTURN">#REF!</definedName>
    <definedName name="PA_due_ind">!#REF!</definedName>
    <definedName name="PA_END">#REF!</definedName>
    <definedName name="PA_END_IND">#REF!</definedName>
    <definedName name="PA_END_NEW">#REF!</definedName>
    <definedName name="PA_FRAC">#REF!</definedName>
    <definedName name="PA_FRAC_IND">#REF!</definedName>
    <definedName name="PA_FRAC_NEW">#REF!</definedName>
    <definedName name="PA_LIM">#REF!</definedName>
    <definedName name="PA_LIM_IND">#REF!</definedName>
    <definedName name="PA_LIM_NEW">#REF!</definedName>
    <definedName name="pacific" localSheetId="4">!#REF!</definedName>
    <definedName name="pacific">!#REF!</definedName>
    <definedName name="PACTCTAPER">#REF!</definedName>
    <definedName name="PACTCTaper_ind">!#REF!</definedName>
    <definedName name="PACTCTAPER_NEW">#REF!</definedName>
    <definedName name="PAT">#REF!</definedName>
    <definedName name="PATAPER">#REF!</definedName>
    <definedName name="PATaper_ind">!#REF!</definedName>
    <definedName name="PATAPER_NEW">#REF!</definedName>
    <definedName name="PER_CENT">#REF!</definedName>
    <definedName name="Philippa">#REF!</definedName>
    <definedName name="Pop" localSheetId="7" hidden="1">#REF!</definedName>
    <definedName name="Pop" hidden="1">#REF!</definedName>
    <definedName name="Population" localSheetId="7" hidden="1">#REF!</definedName>
    <definedName name="Population" hidden="1">#REF!</definedName>
    <definedName name="potatoe" hidden="1">{#N/A,#N/A,FALSE,"Comp. of IMBEs all bens.  T8";#N/A,#N/A,FALSE,"Comp. of IMBE with provision.T4";#N/A,#N/A,FALSE,"Comp. IMBE with Sep PES.  T6"}</definedName>
    <definedName name="pp" hidden="1">#REF!</definedName>
    <definedName name="PPbyMonth">#REF!</definedName>
    <definedName name="Previous_figures">#REF!</definedName>
    <definedName name="Prince">#REF!</definedName>
    <definedName name="print">#REF!</definedName>
    <definedName name="_xlnm.Print_Area" localSheetId="3">'OBR EFO'!$B$2:$P$158</definedName>
    <definedName name="_xlnm.Print_Area" localSheetId="4">SID!$A$1:$AJ$52</definedName>
    <definedName name="PRINT20">#REF!</definedName>
    <definedName name="PRINTA">#REF!</definedName>
    <definedName name="PRINTC">#REF!</definedName>
    <definedName name="Prof_Growth">!#REF!</definedName>
    <definedName name="PROFILE">#REF!</definedName>
    <definedName name="Profiles" localSheetId="7" hidden="1">#REF!</definedName>
    <definedName name="Profiles" hidden="1">#REF!</definedName>
    <definedName name="Projections" localSheetId="7" hidden="1">#REF!</definedName>
    <definedName name="Projections" hidden="1">#REF!</definedName>
    <definedName name="PSF4CY">#REF!</definedName>
    <definedName name="QtrlyData">#REF!</definedName>
    <definedName name="QUARTER">#REF!</definedName>
    <definedName name="Quarters">#REF!</definedName>
    <definedName name="Rail_Travel">#REF!</definedName>
    <definedName name="Rates_and_Bands">!#REF!</definedName>
    <definedName name="ratio">#REF!</definedName>
    <definedName name="rawa2" localSheetId="4">!#REF!</definedName>
    <definedName name="rawa2">!#REF!</definedName>
    <definedName name="rawa3" localSheetId="4">!#REF!</definedName>
    <definedName name="rawa3">!#REF!</definedName>
    <definedName name="rawa8" localSheetId="4">!#REF!</definedName>
    <definedName name="rawa8">!#REF!</definedName>
    <definedName name="RDEL">OFFSET(#REF!,0,0,MAX(#REF!),1)</definedName>
    <definedName name="Receipts">OFFSET(#REF!,0,0,MAX(#REF!),1)</definedName>
    <definedName name="ReceiptsRow">#REF!</definedName>
    <definedName name="ReductionTargets">#REF!</definedName>
    <definedName name="Region" localSheetId="7">#REF!</definedName>
    <definedName name="region" localSheetId="4">!#REF!</definedName>
    <definedName name="region">!#REF!</definedName>
    <definedName name="REP">#REF!</definedName>
    <definedName name="Rescaling_factor">#REF!</definedName>
    <definedName name="Results" localSheetId="7" hidden="1">#REF!</definedName>
    <definedName name="Results" hidden="1">#REF!</definedName>
    <definedName name="RGDATA">#REF!</definedName>
    <definedName name="RiskMatrix">#REF!</definedName>
    <definedName name="Rounding_amount">!#REF!</definedName>
    <definedName name="Row_A">#REF!</definedName>
    <definedName name="Row_B">#REF!</definedName>
    <definedName name="Row_F">#REF!</definedName>
    <definedName name="Row_G">#REF!</definedName>
    <definedName name="RPI">!#REF!</definedName>
    <definedName name="RPI_qtr1">#REF!</definedName>
    <definedName name="RPI_qtr3">#REF!</definedName>
    <definedName name="rter">#REF!</definedName>
    <definedName name="S" hidden="1">#REF!</definedName>
    <definedName name="S20_">#REF!</definedName>
    <definedName name="SAPBEXdnldView" hidden="1">"461Z8W8GZ2NCOWL40KSCH2RT2"</definedName>
    <definedName name="SAPBEXsysID" hidden="1">"BWP"</definedName>
    <definedName name="Score">#REF!</definedName>
    <definedName name="sdf" localSheetId="7" hidden="1">{#N/A,#N/A,FALSE,"TMCOMP96";#N/A,#N/A,FALSE,"MAT96";#N/A,#N/A,FALSE,"FANDA96";#N/A,#N/A,FALSE,"INTRAN96";#N/A,#N/A,FALSE,"NAA9697";#N/A,#N/A,FALSE,"ECWEBB";#N/A,#N/A,FALSE,"MFT96";#N/A,#N/A,FALSE,"CTrecon"}</definedName>
    <definedName name="sdf" localSheetId="3"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7" hidden="1">{#N/A,#N/A,FALSE,"TMCOMP96";#N/A,#N/A,FALSE,"MAT96";#N/A,#N/A,FALSE,"FANDA96";#N/A,#N/A,FALSE,"INTRAN96";#N/A,#N/A,FALSE,"NAA9697";#N/A,#N/A,FALSE,"ECWEBB";#N/A,#N/A,FALSE,"MFT96";#N/A,#N/A,FALSE,"CTrecon"}</definedName>
    <definedName name="sdff" localSheetId="3"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dfg" hidden="1">{#N/A,#N/A,FALSE,"TMCOMP96";#N/A,#N/A,FALSE,"MAT96";#N/A,#N/A,FALSE,"FANDA96";#N/A,#N/A,FALSE,"INTRAN96";#N/A,#N/A,FALSE,"NAA9697";#N/A,#N/A,FALSE,"ECWEBB";#N/A,#N/A,FALSE,"MFT96";#N/A,#N/A,FALSE,"CTrecon"}</definedName>
    <definedName name="sdfgdfg" hidden="1">{#N/A,#N/A,FALSE,"TMCOMP96";#N/A,#N/A,FALSE,"MAT96";#N/A,#N/A,FALSE,"FANDA96";#N/A,#N/A,FALSE,"INTRAN96";#N/A,#N/A,FALSE,"NAA9697";#N/A,#N/A,FALSE,"ECWEBB";#N/A,#N/A,FALSE,"MFT96";#N/A,#N/A,FALSE,"CTrecon"}</definedName>
    <definedName name="sdfgds" hidden="1">{#N/A,#N/A,FALSE,"TMCOMP96";#N/A,#N/A,FALSE,"MAT96";#N/A,#N/A,FALSE,"FANDA96";#N/A,#N/A,FALSE,"INTRAN96";#N/A,#N/A,FALSE,"NAA9697";#N/A,#N/A,FALSE,"ECWEBB";#N/A,#N/A,FALSE,"MFT96";#N/A,#N/A,FALSE,"CTrecon"}</definedName>
    <definedName name="sdgshdg" hidden="1">{#N/A,#N/A,FALSE,"TMCOMP96";#N/A,#N/A,FALSE,"MAT96";#N/A,#N/A,FALSE,"FANDA96";#N/A,#N/A,FALSE,"INTRAN96";#N/A,#N/A,FALSE,"NAA9697";#N/A,#N/A,FALSE,"ECWEBB";#N/A,#N/A,FALSE,"MFT96";#N/A,#N/A,FALSE,"CTrecon"}</definedName>
    <definedName name="SEP_2012">#REF!</definedName>
    <definedName name="SEP_2013">#REF!</definedName>
    <definedName name="SEPT">#REF!</definedName>
    <definedName name="SEPT2">#REF!</definedName>
    <definedName name="sfad" localSheetId="7" hidden="1">{#N/A,#N/A,FALSE,"TMCOMP96";#N/A,#N/A,FALSE,"MAT96";#N/A,#N/A,FALSE,"FANDA96";#N/A,#N/A,FALSE,"INTRAN96";#N/A,#N/A,FALSE,"NAA9697";#N/A,#N/A,FALSE,"ECWEBB";#N/A,#N/A,FALSE,"MFT96";#N/A,#N/A,FALSE,"CTrecon"}</definedName>
    <definedName name="sfad" localSheetId="3"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G_data">#REF!</definedName>
    <definedName name="ShadedArea">#REF!,#REF!,#REF!,#REF!,#REF!,#REF!,#REF!,#REF!,#REF!,#REF!</definedName>
    <definedName name="Specialism">#REF!</definedName>
    <definedName name="Subsistence">#REF!</definedName>
    <definedName name="Sumif_count">#REF!</definedName>
    <definedName name="Supplementary_tables">#REF!</definedName>
    <definedName name="Symbol_3C_1">#REF!</definedName>
    <definedName name="Symbol_3C_2">#REF!</definedName>
    <definedName name="Symbol_3C_3">#REF!</definedName>
    <definedName name="Symbol_3C_4">#REF!</definedName>
    <definedName name="T_S_Other">#REF!</definedName>
    <definedName name="T4.9i"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ab_A2lookup" localSheetId="4">!#REF!</definedName>
    <definedName name="tab_A2lookup">!#REF!</definedName>
    <definedName name="tab_A4f" localSheetId="4">!#REF!</definedName>
    <definedName name="tab_A4f">!#REF!</definedName>
    <definedName name="tab_A7" localSheetId="4">!#REF!</definedName>
    <definedName name="tab_A7">!#REF!</definedName>
    <definedName name="taba5" localSheetId="4">!#REF!</definedName>
    <definedName name="taba5">!#REF!</definedName>
    <definedName name="taba8" localSheetId="4">!#REF!</definedName>
    <definedName name="taba8">!#REF!</definedName>
    <definedName name="taba8_multi" localSheetId="4">!#REF!</definedName>
    <definedName name="taba8_multi">!#REF!</definedName>
    <definedName name="TABB1">#REF!</definedName>
    <definedName name="TABB2">#REF!</definedName>
    <definedName name="table_a2" localSheetId="4">!#REF!</definedName>
    <definedName name="table_a2">!#REF!</definedName>
    <definedName name="Table_GDP">#REF!</definedName>
    <definedName name="table2">" "</definedName>
    <definedName name="TABLEA">#REF!</definedName>
    <definedName name="TableA7" localSheetId="4">!#REF!</definedName>
    <definedName name="TableA7">!#REF!</definedName>
    <definedName name="TABLEB1">#REF!</definedName>
    <definedName name="TABLEF1">#REF!</definedName>
    <definedName name="TAX_CTC">#REF!</definedName>
    <definedName name="Tax_CTC_ind">!#REF!</definedName>
    <definedName name="TAX_INC_CTC">#REF!</definedName>
    <definedName name="TAX_INC_IND">!#REF!</definedName>
    <definedName name="Tax_ind">!#REF!</definedName>
    <definedName name="tbl" localSheetId="4">!#REF!</definedName>
    <definedName name="tbl">!#REF!</definedName>
    <definedName name="tbl3A3" localSheetId="4">!#REF!</definedName>
    <definedName name="tbl3A3">!#REF!</definedName>
    <definedName name="tbleA5" localSheetId="4">!#REF!</definedName>
    <definedName name="tbleA5">!#REF!</definedName>
    <definedName name="tbleA6" localSheetId="4">!#REF!</definedName>
    <definedName name="tbleA6">!#REF!</definedName>
    <definedName name="tbleA8" localSheetId="4">!#REF!</definedName>
    <definedName name="tbleA8">!#REF!</definedName>
    <definedName name="Team_names">#REF!</definedName>
    <definedName name="tempcountry" localSheetId="4">!#REF!</definedName>
    <definedName name="tempcountry">!#REF!</definedName>
    <definedName name="testname" hidden="1">#REF!</definedName>
    <definedName name="TITLES">#REF!</definedName>
    <definedName name="toolong">#REF!</definedName>
    <definedName name="TOTAL">#REF!</definedName>
    <definedName name="TR_Source">#REF!</definedName>
    <definedName name="TR_Source2">#REF!</definedName>
    <definedName name="tr444444444e" hidden="1">{#N/A,#N/A,FALSE,"TMCOMP96";#N/A,#N/A,FALSE,"MAT96";#N/A,#N/A,FALSE,"FANDA96";#N/A,#N/A,FALSE,"INTRAN96";#N/A,#N/A,FALSE,"NAA9697";#N/A,#N/A,FALSE,"ECWEBB";#N/A,#N/A,FALSE,"MFT96";#N/A,#N/A,FALSE,"CTrecon"}</definedName>
    <definedName name="tr44f" hidden="1">{#N/A,#N/A,FALSE,"TMCOMP96";#N/A,#N/A,FALSE,"MAT96";#N/A,#N/A,FALSE,"FANDA96";#N/A,#N/A,FALSE,"INTRAN96";#N/A,#N/A,FALSE,"NAA9697";#N/A,#N/A,FALSE,"ECWEBB";#N/A,#N/A,FALSE,"MFT96";#N/A,#N/A,FALSE,"CTrecon"}</definedName>
    <definedName name="Travel_and_Subsisten">#REF!</definedName>
    <definedName name="Travel_Service_Fees">#REF!</definedName>
    <definedName name="Trend">#REF!</definedName>
    <definedName name="trendEmp">#REF!</definedName>
    <definedName name="trggh" localSheetId="7" hidden="1">{#N/A,#N/A,FALSE,"TMCOMP96";#N/A,#N/A,FALSE,"MAT96";#N/A,#N/A,FALSE,"FANDA96";#N/A,#N/A,FALSE,"INTRAN96";#N/A,#N/A,FALSE,"NAA9697";#N/A,#N/A,FALSE,"ECWEBB";#N/A,#N/A,FALSE,"MFT96";#N/A,#N/A,FALSE,"CTrecon"}</definedName>
    <definedName name="trggh" localSheetId="3"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rigger">#REF!</definedName>
    <definedName name="tttttttttttttttttt" hidden="1">{#N/A,#N/A,FALSE,"CGBR95C"}</definedName>
    <definedName name="ujyhv" hidden="1">{#N/A,#N/A,FALSE,"TMCOMP96";#N/A,#N/A,FALSE,"MAT96";#N/A,#N/A,FALSE,"FANDA96";#N/A,#N/A,FALSE,"INTRAN96";#N/A,#N/A,FALSE,"NAA9697";#N/A,#N/A,FALSE,"ECWEBB";#N/A,#N/A,FALSE,"MFT96";#N/A,#N/A,FALSE,"CTrecon"}</definedName>
    <definedName name="UK_travel">#REF!</definedName>
    <definedName name="UKcore" localSheetId="4">!#REF!</definedName>
    <definedName name="UKcore">!#REF!</definedName>
    <definedName name="Unused" hidden="1">#REF!</definedName>
    <definedName name="Unused4" hidden="1">#REF!</definedName>
    <definedName name="Unused5" hidden="1">#REF!</definedName>
    <definedName name="Unused7" hidden="1">#REF!</definedName>
    <definedName name="Unussed12" hidden="1">{#N/A,#N/A,FALSE,"TMCOMP96";#N/A,#N/A,FALSE,"MAT96";#N/A,#N/A,FALSE,"FANDA96";#N/A,#N/A,FALSE,"INTRAN96";#N/A,#N/A,FALSE,"NAA9697";#N/A,#N/A,FALSE,"ECWEBB";#N/A,#N/A,FALSE,"MFT96";#N/A,#N/A,FALSE,"CTrecon"}</definedName>
    <definedName name="Unusued11" hidden="1">{#N/A,#N/A,FALSE,"TMCOMP96";#N/A,#N/A,FALSE,"MAT96";#N/A,#N/A,FALSE,"FANDA96";#N/A,#N/A,FALSE,"INTRAN96";#N/A,#N/A,FALSE,"NAA9697";#N/A,#N/A,FALSE,"ECWEBB";#N/A,#N/A,FALSE,"MFT96";#N/A,#N/A,FALSE,"CTrecon"}</definedName>
    <definedName name="Unusued2" hidden="1">#REF!</definedName>
    <definedName name="Unusued3" hidden="1">#REF!</definedName>
    <definedName name="Unusued5" hidden="1">#REF!</definedName>
    <definedName name="Unusued8" hidden="1">{#N/A,#N/A,FALSE,"TMCOMP96";#N/A,#N/A,FALSE,"MAT96";#N/A,#N/A,FALSE,"FANDA96";#N/A,#N/A,FALSE,"INTRAN96";#N/A,#N/A,FALSE,"NAA9697";#N/A,#N/A,FALSE,"ECWEBB";#N/A,#N/A,FALSE,"MFT96";#N/A,#N/A,FALSE,"CTrecon"}</definedName>
    <definedName name="ValidScores">#REF!</definedName>
    <definedName name="Value">#REF!</definedName>
    <definedName name="Ver">#REF!</definedName>
    <definedName name="Vertical">#REF!</definedName>
    <definedName name="w" hidden="1">{#N/A,#N/A,FALSE,"CGBR95C"}</definedName>
    <definedName name="WagesandSalaries">!#REF!</definedName>
    <definedName name="wales" localSheetId="4">!#REF!</definedName>
    <definedName name="wales">!#REF!</definedName>
    <definedName name="werer" hidden="1">{#N/A,#N/A,FALSE,"TMCOMP96";#N/A,#N/A,FALSE,"MAT96";#N/A,#N/A,FALSE,"FANDA96";#N/A,#N/A,FALSE,"INTRAN96";#N/A,#N/A,FALSE,"NAA9697";#N/A,#N/A,FALSE,"ECWEBB";#N/A,#N/A,FALSE,"MFT96";#N/A,#N/A,FALSE,"CTrecon"}</definedName>
    <definedName name="werewrw" hidden="1">{#N/A,#N/A,FALSE,"TMCOMP96";#N/A,#N/A,FALSE,"MAT96";#N/A,#N/A,FALSE,"FANDA96";#N/A,#N/A,FALSE,"INTRAN96";#N/A,#N/A,FALSE,"NAA9697";#N/A,#N/A,FALSE,"ECWEBB";#N/A,#N/A,FALSE,"MFT96";#N/A,#N/A,FALSE,"CTrecon"}</definedName>
    <definedName name="werw" hidden="1">{#N/A,#N/A,FALSE,"TMCOMP96";#N/A,#N/A,FALSE,"MAT96";#N/A,#N/A,FALSE,"FANDA96";#N/A,#N/A,FALSE,"INTRAN96";#N/A,#N/A,FALSE,"NAA9697";#N/A,#N/A,FALSE,"ECWEBB";#N/A,#N/A,FALSE,"MFT96";#N/A,#N/A,FALSE,"CTrecon"}</definedName>
    <definedName name="WFTC">!#REF!</definedName>
    <definedName name="WFTC_ind">!#REF!</definedName>
    <definedName name="Where_from">#REF!</definedName>
    <definedName name="wrn.1._.to._.4._.annexes._.A._.B._.and._.C." hidden="1">{#N/A,#N/A,FALSE,"T1 Comparison with last month";#N/A,#N/A,FALSE,"T2 Comparison with Provision";#N/A,#N/A,FALSE,"T3 Comparison with PES";#N/A,#N/A,FALSE,"Table 4 Comparison with DR 1998";#N/A,#N/A,FALSE,"Annex A";#N/A,#N/A,FALSE,"Annex B";#N/A,#N/A,FALSE,"Annex C"}</definedName>
    <definedName name="wrn.1._.to._.4._.annexes._.A._.C._.and._.F." hidden="1">{#N/A,#N/A,FALSE,"T1 Comparison with last month";#N/A,#N/A,FALSE,"T2 Comparison with Provision";#N/A,#N/A,FALSE,"T3 Comparison with PES";#N/A,#N/A,FALSE,"Table 4 Comparison with DR 1997";#N/A,#N/A,FALSE,"Annex A";#N/A,#N/A,FALSE,"Annex C";#N/A,#N/A,FALSE,"ANXF"}</definedName>
    <definedName name="wrn.Dint96." hidden="1">{"Debt interest",#N/A,FALSE,"DINT96"}</definedName>
    <definedName name="wrn.Expenditure._.Report." hidden="1">{#N/A,#N/A,FALSE,"June99 (3)BEN";#N/A,#N/A,FALSE,"June99 (3) IOP";#N/A,#N/A,FALSE,"June99 (3) COM";#N/A,#N/A,FALSE,"June 99 (3) SMBEN"}</definedName>
    <definedName name="wrn.imbe._.tables." hidden="1">{#N/A,#N/A,FALSE,"T1 Comparison with last month";#N/A,#N/A,FALSE,"T2 Comparison with Provision";#N/A,#N/A,FALSE,"T3 Comparison with PES";#N/A,#N/A,FALSE,"Table 4 Comparison with DR";#N/A,#N/A,FALSE,"Annex A";#N/A,#N/A,FALSE,"Annex C";#N/A,#N/A,FALSE,"Annex G";#N/A,#N/A,FALSE,"Annex D";#N/A,#N/A,FALSE,"Annex F"}</definedName>
    <definedName name="wrn.IMBE._.TABLES._.and._.annexes." hidden="1">{#N/A,#N/A,FALSE,"T1 Comparison with last month";#N/A,#N/A,FALSE,"T2 Comparison with Provision";#N/A,#N/A,FALSE,"T3 Comparison with PES";#N/A,#N/A,FALSE,"Table 4 Comparison with DR 1998";#N/A,#N/A,FALSE,"Annex A";#N/A,#N/A,FALSE,"Annex B";#N/A,#N/A,FALSE,"Annex C";#N/A,#N/A,FALSE,"Annex D"}</definedName>
    <definedName name="wrn.National._.Debt." hidden="1">{"Debt interest",#N/A,FALSE,"DINT 2000"}</definedName>
    <definedName name="wrn.table1." hidden="1">{#N/A,#N/A,FALSE,"CGBR95C"}</definedName>
    <definedName name="wrn.table2." hidden="1">{#N/A,#N/A,FALSE,"CGBR95C"}</definedName>
    <definedName name="wrn.tablea." hidden="1">{#N/A,#N/A,FALSE,"CGBR95C"}</definedName>
    <definedName name="wrn.tableb." hidden="1">{#N/A,#N/A,FALSE,"CGBR95C"}</definedName>
    <definedName name="wrn.tableq." hidden="1">{#N/A,#N/A,FALSE,"CGBR95C"}</definedName>
    <definedName name="wrn.Tables._.1._.to._.4." hidden="1">{#N/A,#N/A,FALSE,"T1 Comparison with last month";#N/A,#N/A,FALSE,"T2 Comparison with Provision";#N/A,#N/A,FALSE,"T3 Comparison with PES";#N/A,#N/A,FALSE,"Table 4 Comparison with DR 1998"}</definedName>
    <definedName name="wrn.TMCOMP." localSheetId="7" hidden="1">{#N/A,#N/A,FALSE,"TMCOMP96";#N/A,#N/A,FALSE,"MAT96";#N/A,#N/A,FALSE,"FANDA96";#N/A,#N/A,FALSE,"INTRAN96";#N/A,#N/A,FALSE,"NAA9697";#N/A,#N/A,FALSE,"ECWEBB";#N/A,#N/A,FALSE,"MFT96";#N/A,#N/A,FALSE,"CTrecon"}</definedName>
    <definedName name="wrn.TMCOMP." localSheetId="3"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XMCA_ALL_AGED_IND">!#REF!</definedName>
    <definedName name="Years">#REF!</definedName>
    <definedName name="yght" hidden="1">{#N/A,#N/A,FALSE,"TMCOMP96";#N/A,#N/A,FALSE,"MAT96";#N/A,#N/A,FALSE,"FANDA96";#N/A,#N/A,FALSE,"INTRAN96";#N/A,#N/A,FALSE,"NAA9697";#N/A,#N/A,FALSE,"ECWEBB";#N/A,#N/A,FALSE,"MFT96";#N/A,#N/A,FALSE,"CTrecon"}</definedName>
    <definedName name="yhhfvf" hidden="1">{#N/A,#N/A,FALSE,"TMCOMP96";#N/A,#N/A,FALSE,"MAT96";#N/A,#N/A,FALSE,"FANDA96";#N/A,#N/A,FALSE,"INTRAN96";#N/A,#N/A,FALSE,"NAA9697";#N/A,#N/A,FALSE,"ECWEBB";#N/A,#N/A,FALSE,"MFT96";#N/A,#N/A,FALSE,"CTrecon"}</definedName>
    <definedName name="yhuyt" hidden="1">{#N/A,#N/A,FALSE,"TMCOMP96";#N/A,#N/A,FALSE,"MAT96";#N/A,#N/A,FALSE,"FANDA96";#N/A,#N/A,FALSE,"INTRAN96";#N/A,#N/A,FALSE,"NAA9697";#N/A,#N/A,FALSE,"ECWEBB";#N/A,#N/A,FALSE,"MFT96";#N/A,#N/A,FALSE,"CTrecon"}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4" i="6" l="1" a="1"/>
  <c r="D4" i="6" s="1"/>
  <c r="K4" i="6" a="1"/>
  <c r="K4" i="6" s="1"/>
  <c r="K3" i="6" a="1"/>
  <c r="K3" i="6" s="1"/>
  <c r="J3" i="6" a="1"/>
  <c r="J3" i="6" s="1"/>
  <c r="J5" i="6" s="1"/>
  <c r="I4" i="6" a="1"/>
  <c r="I4" i="6" s="1"/>
  <c r="I3" i="6" a="1"/>
  <c r="I3" i="6" s="1"/>
  <c r="H4" i="6" a="1"/>
  <c r="H4" i="6" s="1"/>
  <c r="H3" i="6" a="1"/>
  <c r="H3" i="6" s="1"/>
  <c r="D3" i="6" a="1"/>
  <c r="D3" i="6" s="1"/>
  <c r="C4" i="6" a="1"/>
  <c r="C4" i="6" s="1"/>
  <c r="C3" i="6" a="1"/>
  <c r="C3" i="6" s="1"/>
  <c r="F3" i="6" l="1"/>
  <c r="G3" i="6" s="1"/>
  <c r="E3" i="6"/>
  <c r="E4" i="6"/>
  <c r="J4" i="6"/>
  <c r="F4" i="6" s="1"/>
  <c r="G4" i="6" s="1"/>
  <c r="J7" i="6"/>
  <c r="J6" i="6"/>
  <c r="I7" i="6" l="1"/>
  <c r="I6" i="6"/>
  <c r="I5" i="6"/>
  <c r="D7" i="6"/>
  <c r="D6" i="6"/>
  <c r="D5" i="6"/>
  <c r="C6" i="6"/>
  <c r="C7" i="6"/>
  <c r="C5" i="6"/>
  <c r="H5" i="6" l="1"/>
  <c r="F5" i="6" s="1"/>
  <c r="G5" i="6" s="1"/>
  <c r="H7" i="6"/>
  <c r="F7" i="6" s="1"/>
  <c r="G7" i="6" s="1"/>
  <c r="E6" i="6"/>
  <c r="H6" i="6"/>
  <c r="F6" i="6" s="1"/>
  <c r="G6" i="6" s="1"/>
  <c r="E5" i="6"/>
  <c r="E7" i="6"/>
  <c r="AL18" i="3" l="1"/>
  <c r="AJ15" i="3"/>
  <c r="AJ13" i="3"/>
  <c r="AJ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Samuel Hughes (shughes@CGDEV.ORG)</author>
  </authors>
  <commentList>
    <comment ref="F1" authorId="0" shapeId="0" xr:uid="{5278F3AC-32F5-4AC3-A485-4C58D5952698}">
      <text>
        <r>
          <rPr>
            <sz val="9"/>
            <color indexed="81"/>
            <rFont val="Tahoma"/>
            <family val="2"/>
          </rPr>
          <t xml:space="preserve">See: Ian Mitchell &amp; Sam Hughes (June 2026) </t>
        </r>
        <r>
          <rPr>
            <i/>
            <sz val="9"/>
            <color indexed="81"/>
            <rFont val="Tahoma"/>
            <family val="2"/>
          </rPr>
          <t>How Much Aid is Actually Spent Abroad? A New Measure of International Assistance</t>
        </r>
        <r>
          <rPr>
            <sz val="9"/>
            <color indexed="81"/>
            <rFont val="Tahoma"/>
            <family val="2"/>
          </rPr>
          <t xml:space="preserve">
Link: https://www.cgdev.org/blog/how-much-aid-actually-spent-abroad-new-measure-international-assistance</t>
        </r>
      </text>
    </comment>
    <comment ref="J4" authorId="0" shapeId="0" xr:uid="{98311505-AEFD-4C11-B455-CF148A460B58}">
      <text>
        <r>
          <rPr>
            <sz val="9"/>
            <color indexed="81"/>
            <rFont val="Tahoma"/>
            <family val="2"/>
          </rPr>
          <t>As 2025 preliminary ODA data is not available for in-donor student costs, these are assumed to remain at the same level as the previous year in nominal terms.</t>
        </r>
      </text>
    </comment>
    <comment ref="D5" authorId="0" shapeId="0" xr:uid="{659FDE5B-DF93-40D7-8510-EA082F5A1B25}">
      <text>
        <r>
          <rPr>
            <sz val="9"/>
            <color indexed="81"/>
            <rFont val="Tahoma"/>
            <family val="2"/>
          </rPr>
          <t>Estimated from Spending Review plans for total DEL ODA (Table 5.11) plus an assumed £302m of non-DEL ODA (the 2022 to 2024 average from other contributors of UK ODA beyond government departments - see SID Table A3).</t>
        </r>
      </text>
    </comment>
    <comment ref="H5" authorId="0" shapeId="0" xr:uid="{09062A82-C0FF-4AB1-AC07-896CC7074443}">
      <text>
        <r>
          <rPr>
            <sz val="9"/>
            <color indexed="81"/>
            <rFont val="Tahoma"/>
            <family val="2"/>
          </rPr>
          <t>Assumed to remain the same share of total ODA as in 2025.</t>
        </r>
      </text>
    </comment>
    <comment ref="I5" authorId="0" shapeId="0" xr:uid="{73B2FB8C-665F-4866-8FF6-2108CC0E6EEF}">
      <text>
        <r>
          <rPr>
            <sz val="9"/>
            <color indexed="81"/>
            <rFont val="Tahoma"/>
            <family val="2"/>
          </rPr>
          <t xml:space="preserve">Estimated from Spending Review plans for total DEL ODA (Table 5.11) minus DEL ODA programming allocations (Table 5.12) minus an an assumed £51.1m of UK Research and Innovation ODA.
See: ICAI (July 2025) </t>
        </r>
        <r>
          <rPr>
            <i/>
            <sz val="9"/>
            <color indexed="81"/>
            <rFont val="Tahoma"/>
            <family val="2"/>
          </rPr>
          <t>Management of the official development assistance spending target</t>
        </r>
        <r>
          <rPr>
            <sz val="9"/>
            <color indexed="81"/>
            <rFont val="Tahoma"/>
            <family val="2"/>
          </rPr>
          <t>, Box 4, p.12
Link: https://icai.independent.gov.uk/wp-content/uploads/Management-of-the-ODA-spending-target_ICAI-information-note_Jul-2025.pdf#page=15</t>
        </r>
      </text>
    </comment>
    <comment ref="J5" authorId="0" shapeId="0" xr:uid="{2DAC8639-3DF1-44B3-B692-90F3A5233352}">
      <text>
        <r>
          <rPr>
            <sz val="9"/>
            <color indexed="81"/>
            <rFont val="Tahoma"/>
            <family val="2"/>
          </rPr>
          <t>Assumed to remain at their 2024 level in nominal terms.</t>
        </r>
      </text>
    </comment>
    <comment ref="K5" authorId="0" shapeId="0" xr:uid="{F424A86B-FD38-479D-919A-E2E0AEC08577}">
      <text>
        <r>
          <rPr>
            <sz val="9"/>
            <color indexed="81"/>
            <rFont val="Tahoma"/>
            <family val="2"/>
          </rPr>
          <t>Assumed zero.</t>
        </r>
      </text>
    </comment>
    <comment ref="D6" authorId="0" shapeId="0" xr:uid="{30207887-C9BB-439A-821B-44A8BC79F069}">
      <text>
        <r>
          <rPr>
            <sz val="9"/>
            <color indexed="81"/>
            <rFont val="Tahoma"/>
            <family val="2"/>
          </rPr>
          <t>Estimated from Spending Review plans for total DEL ODA (Table 5.11) plus an assumed £302m of non-DEL ODA (the 2022 to 2024 average from other contributors of UK ODA beyond government departments - see SID Table A3).</t>
        </r>
      </text>
    </comment>
    <comment ref="H6" authorId="0" shapeId="0" xr:uid="{4440CEBC-FE80-41C0-BF2F-03BDC3824CE3}">
      <text>
        <r>
          <rPr>
            <sz val="9"/>
            <color indexed="81"/>
            <rFont val="Tahoma"/>
            <family val="2"/>
          </rPr>
          <t>Assumed to remain the same share of total ODA as in 2025.</t>
        </r>
      </text>
    </comment>
    <comment ref="I6" authorId="0" shapeId="0" xr:uid="{CEEF6C14-9F0D-4B91-995C-B23B34B6ABE7}">
      <text>
        <r>
          <rPr>
            <sz val="9"/>
            <color indexed="81"/>
            <rFont val="Tahoma"/>
            <family val="2"/>
          </rPr>
          <t xml:space="preserve">Estimated from Spending Review plans for total DEL ODA (Table 5.11) minus DEL ODA programming allocations (Table 5.12) minus an an assumed £51.1m of UK Research and Innovation ODA.
See: ICAI (July 2025) </t>
        </r>
        <r>
          <rPr>
            <i/>
            <sz val="9"/>
            <color indexed="81"/>
            <rFont val="Tahoma"/>
            <family val="2"/>
          </rPr>
          <t>Management of the official development assistance spending target</t>
        </r>
        <r>
          <rPr>
            <sz val="9"/>
            <color indexed="81"/>
            <rFont val="Tahoma"/>
            <family val="2"/>
          </rPr>
          <t>, Box 4, p.12
Link: https://icai.independent.gov.uk/wp-content/uploads/Management-of-the-ODA-spending-target_ICAI-information-note_Jul-2025.pdf#page=15</t>
        </r>
      </text>
    </comment>
    <comment ref="J6" authorId="0" shapeId="0" xr:uid="{A07209F9-5AAE-494B-870C-B1ECAAFCCD47}">
      <text>
        <r>
          <rPr>
            <sz val="9"/>
            <color indexed="81"/>
            <rFont val="Tahoma"/>
            <family val="2"/>
          </rPr>
          <t>Assumed to remain at their 2024 level in nominal terms.</t>
        </r>
      </text>
    </comment>
    <comment ref="K6" authorId="0" shapeId="0" xr:uid="{6F87B7D4-A351-4360-BCE9-9E8B9E2EACA8}">
      <text>
        <r>
          <rPr>
            <sz val="9"/>
            <color indexed="81"/>
            <rFont val="Tahoma"/>
            <family val="2"/>
          </rPr>
          <t>Assumed zero.</t>
        </r>
      </text>
    </comment>
    <comment ref="D7" authorId="0" shapeId="0" xr:uid="{DC8432C4-28E5-4DF7-AD66-A7BE94C725A0}">
      <text>
        <r>
          <rPr>
            <sz val="9"/>
            <color indexed="81"/>
            <rFont val="Tahoma"/>
            <family val="2"/>
          </rPr>
          <t>Estimated from Spending Review plans for total DEL ODA (Table 5.11) plus an assumed £302m of non-DEL ODA (the 2022 to 2024 average from other contributors of UK ODA beyond government departments - see SID Table A3).</t>
        </r>
      </text>
    </comment>
    <comment ref="H7" authorId="0" shapeId="0" xr:uid="{3FD4C9CF-BBD5-4E8A-BBD3-AC01E21CCAC3}">
      <text>
        <r>
          <rPr>
            <sz val="9"/>
            <color indexed="81"/>
            <rFont val="Tahoma"/>
            <family val="2"/>
          </rPr>
          <t>Assumed to remain the same share of total ODA as in 2025.</t>
        </r>
      </text>
    </comment>
    <comment ref="I7" authorId="0" shapeId="0" xr:uid="{BE273EB5-3501-4CBC-A0CA-091E1565E102}">
      <text>
        <r>
          <rPr>
            <sz val="9"/>
            <color indexed="81"/>
            <rFont val="Tahoma"/>
            <family val="2"/>
          </rPr>
          <t xml:space="preserve">Estimated from Spending Review plans for total DEL ODA (Table 5.11) minus DEL ODA programming allocations (Table 5.12) minus an an assumed £51.1m of UK Research and Innovation ODA.
See: ICAI (July 2025) </t>
        </r>
        <r>
          <rPr>
            <i/>
            <sz val="9"/>
            <color indexed="81"/>
            <rFont val="Tahoma"/>
            <family val="2"/>
          </rPr>
          <t>Management of the official development assistance spending target</t>
        </r>
        <r>
          <rPr>
            <sz val="9"/>
            <color indexed="81"/>
            <rFont val="Tahoma"/>
            <family val="2"/>
          </rPr>
          <t>, Box 4, p.12
Link: https://icai.independent.gov.uk/wp-content/uploads/Management-of-the-ODA-spending-target_ICAI-information-note_Jul-2025.pdf#page=15</t>
        </r>
      </text>
    </comment>
    <comment ref="J7" authorId="0" shapeId="0" xr:uid="{64881F98-8F93-4FC3-BB27-DFCE16D33C61}">
      <text>
        <r>
          <rPr>
            <sz val="9"/>
            <color indexed="81"/>
            <rFont val="Tahoma"/>
            <family val="2"/>
          </rPr>
          <t>Assumed to remain at their 2024 level in nominal terms.</t>
        </r>
      </text>
    </comment>
    <comment ref="K7" authorId="0" shapeId="0" xr:uid="{52AC6FA0-02BB-4E4A-B9DA-BB7724064501}">
      <text>
        <r>
          <rPr>
            <sz val="9"/>
            <color indexed="81"/>
            <rFont val="Tahoma"/>
            <family val="2"/>
          </rPr>
          <t>Assumed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xlsx-populate</author>
  </authors>
  <commentList>
    <comment ref="D9" authorId="0" shapeId="0" xr:uid="{D53F9F6E-31D5-4BE5-8904-0A3C802A3D16}">
      <text>
        <r>
          <rPr>
            <sz val="11"/>
            <color theme="1"/>
            <rFont val="Futura Bk BT"/>
            <family val="2"/>
            <scheme val="minor"/>
          </rPr>
          <t>Base period: 2024</t>
        </r>
      </text>
    </comment>
    <comment ref="E9" authorId="0" shapeId="0" xr:uid="{BC0A2702-F3FC-430B-B32C-4CF0C30C5C1A}">
      <text>
        <r>
          <rPr>
            <sz val="11"/>
            <color theme="1"/>
            <rFont val="Futura Bk BT"/>
            <family val="2"/>
            <scheme val="minor"/>
          </rPr>
          <t>Base period: 2024</t>
        </r>
      </text>
    </comment>
    <comment ref="J9" authorId="0" shapeId="0" xr:uid="{20432521-E151-4461-8DA8-EE373DC2892C}">
      <text>
        <r>
          <rPr>
            <sz val="11"/>
            <color theme="1"/>
            <rFont val="Futura Bk BT"/>
            <family val="2"/>
            <scheme val="minor"/>
          </rPr>
          <t>Base period: 2024</t>
        </r>
      </text>
    </comment>
    <comment ref="K9" authorId="0" shapeId="0" xr:uid="{1DA8D9B2-9E79-4CE9-A62E-33D7DD62F305}">
      <text>
        <r>
          <rPr>
            <sz val="11"/>
            <color theme="1"/>
            <rFont val="Futura Bk BT"/>
            <family val="2"/>
            <scheme val="minor"/>
          </rPr>
          <t>Base period: 2024</t>
        </r>
      </text>
    </comment>
    <comment ref="M9" authorId="0" shapeId="0" xr:uid="{481E6FF3-071C-4EEB-8254-7AE22D89052D}">
      <text>
        <r>
          <rPr>
            <sz val="11"/>
            <color theme="1"/>
            <rFont val="Futura Bk BT"/>
            <family val="2"/>
            <scheme val="minor"/>
          </rPr>
          <t>Base period: 2024</t>
        </r>
      </text>
    </comment>
    <comment ref="N9" authorId="0" shapeId="0" xr:uid="{90F5AD93-3EE0-45C4-8637-B9AE0C04A4A7}">
      <text>
        <r>
          <rPr>
            <sz val="11"/>
            <color theme="1"/>
            <rFont val="Futura Bk BT"/>
            <family val="2"/>
            <scheme val="minor"/>
          </rPr>
          <t>Base period: 2024</t>
        </r>
      </text>
    </comment>
    <comment ref="S9" authorId="0" shapeId="0" xr:uid="{08E0B10D-3CF0-40F3-99D6-CA260512E3A7}">
      <text>
        <r>
          <rPr>
            <sz val="11"/>
            <color theme="1"/>
            <rFont val="Futura Bk BT"/>
            <family val="2"/>
            <scheme val="minor"/>
          </rPr>
          <t>Base period: 2024</t>
        </r>
      </text>
    </comment>
    <comment ref="D10" authorId="0" shapeId="0" xr:uid="{4F5030DC-5A15-4A3A-A10F-10114E2F1B83}">
      <text>
        <r>
          <rPr>
            <sz val="11"/>
            <color theme="1"/>
            <rFont val="Futura Bk BT"/>
            <family val="2"/>
            <scheme val="minor"/>
          </rPr>
          <t>Base period: 2024</t>
        </r>
      </text>
    </comment>
    <comment ref="E10" authorId="0" shapeId="0" xr:uid="{15E1039A-74B5-40E8-BA3A-81E4F77C5BF7}">
      <text>
        <r>
          <rPr>
            <sz val="11"/>
            <color theme="1"/>
            <rFont val="Futura Bk BT"/>
            <family val="2"/>
            <scheme val="minor"/>
          </rPr>
          <t>Base period: 2024</t>
        </r>
      </text>
    </comment>
    <comment ref="J10" authorId="0" shapeId="0" xr:uid="{B3166E6D-4C4C-49A8-8CDC-41A1EF0768D8}">
      <text>
        <r>
          <rPr>
            <sz val="11"/>
            <color theme="1"/>
            <rFont val="Futura Bk BT"/>
            <family val="2"/>
            <scheme val="minor"/>
          </rPr>
          <t>Base period: 2024</t>
        </r>
      </text>
    </comment>
    <comment ref="K10" authorId="0" shapeId="0" xr:uid="{F7045ED1-C40D-4D7F-B561-C8F111CAA054}">
      <text>
        <r>
          <rPr>
            <sz val="11"/>
            <color theme="1"/>
            <rFont val="Futura Bk BT"/>
            <family val="2"/>
            <scheme val="minor"/>
          </rPr>
          <t>Base period: 2024</t>
        </r>
      </text>
    </comment>
    <comment ref="M10" authorId="0" shapeId="0" xr:uid="{A7CD0C33-F939-4B3C-8846-8EB0A3B62107}">
      <text>
        <r>
          <rPr>
            <sz val="11"/>
            <color theme="1"/>
            <rFont val="Futura Bk BT"/>
            <family val="2"/>
            <scheme val="minor"/>
          </rPr>
          <t>Base period: 2024</t>
        </r>
      </text>
    </comment>
    <comment ref="N10" authorId="0" shapeId="0" xr:uid="{7B519C71-C262-4BDC-8AFF-DE772482A365}">
      <text>
        <r>
          <rPr>
            <sz val="11"/>
            <color theme="1"/>
            <rFont val="Futura Bk BT"/>
            <family val="2"/>
            <scheme val="minor"/>
          </rPr>
          <t>Base period: 2024</t>
        </r>
      </text>
    </comment>
    <comment ref="S10" authorId="0" shapeId="0" xr:uid="{05FAAAA2-9010-4EBA-8C80-321BF896EDFE}">
      <text>
        <r>
          <rPr>
            <sz val="11"/>
            <color theme="1"/>
            <rFont val="Futura Bk BT"/>
            <family val="2"/>
            <scheme val="minor"/>
          </rPr>
          <t>Base period: 2024</t>
        </r>
      </text>
    </comment>
    <comment ref="D11" authorId="0" shapeId="0" xr:uid="{0432D686-A44F-4275-9296-027FBA9DF517}">
      <text>
        <r>
          <rPr>
            <sz val="11"/>
            <color theme="1"/>
            <rFont val="Futura Bk BT"/>
            <family val="2"/>
            <scheme val="minor"/>
          </rPr>
          <t>Base period: 2024</t>
        </r>
      </text>
    </comment>
    <comment ref="E11" authorId="0" shapeId="0" xr:uid="{DDF37C03-A87D-48E8-9291-4A230AEEF958}">
      <text>
        <r>
          <rPr>
            <sz val="11"/>
            <color theme="1"/>
            <rFont val="Futura Bk BT"/>
            <family val="2"/>
            <scheme val="minor"/>
          </rPr>
          <t>Base period: 2024</t>
        </r>
      </text>
    </comment>
    <comment ref="J11" authorId="0" shapeId="0" xr:uid="{85B4104B-19C4-444E-870D-319F70E79E33}">
      <text>
        <r>
          <rPr>
            <sz val="11"/>
            <color theme="1"/>
            <rFont val="Futura Bk BT"/>
            <family val="2"/>
            <scheme val="minor"/>
          </rPr>
          <t>Base period: 2024</t>
        </r>
      </text>
    </comment>
    <comment ref="K11" authorId="0" shapeId="0" xr:uid="{0BBC703D-9667-495A-BFB4-CF81AD3AB412}">
      <text>
        <r>
          <rPr>
            <sz val="11"/>
            <color theme="1"/>
            <rFont val="Futura Bk BT"/>
            <family val="2"/>
            <scheme val="minor"/>
          </rPr>
          <t>Base period: 2024</t>
        </r>
      </text>
    </comment>
    <comment ref="M11" authorId="0" shapeId="0" xr:uid="{A2618611-7580-40CD-89EC-D1895E5ED6B6}">
      <text>
        <r>
          <rPr>
            <sz val="11"/>
            <color theme="1"/>
            <rFont val="Futura Bk BT"/>
            <family val="2"/>
            <scheme val="minor"/>
          </rPr>
          <t>Base period: 2024</t>
        </r>
      </text>
    </comment>
    <comment ref="N11" authorId="0" shapeId="0" xr:uid="{BAC157C2-C4D3-4C05-9CF3-E70D826AA6D3}">
      <text>
        <r>
          <rPr>
            <sz val="11"/>
            <color theme="1"/>
            <rFont val="Futura Bk BT"/>
            <family val="2"/>
            <scheme val="minor"/>
          </rPr>
          <t>Base period: 2024</t>
        </r>
      </text>
    </comment>
    <comment ref="S11" authorId="0" shapeId="0" xr:uid="{43033604-F309-43BA-A67E-1345DF115851}">
      <text>
        <r>
          <rPr>
            <sz val="11"/>
            <color theme="1"/>
            <rFont val="Futura Bk BT"/>
            <family val="2"/>
            <scheme val="minor"/>
          </rPr>
          <t>Base period: 2024</t>
        </r>
      </text>
    </comment>
    <comment ref="D12" authorId="0" shapeId="0" xr:uid="{9091E228-F84F-44E6-8438-FD4EA63E741F}">
      <text>
        <r>
          <rPr>
            <sz val="11"/>
            <color theme="1"/>
            <rFont val="Futura Bk BT"/>
            <family val="2"/>
            <scheme val="minor"/>
          </rPr>
          <t>Base period: 2024</t>
        </r>
      </text>
    </comment>
    <comment ref="E12" authorId="0" shapeId="0" xr:uid="{88E988BE-195F-4BBF-80DA-46C410D3A6FB}">
      <text>
        <r>
          <rPr>
            <sz val="11"/>
            <color theme="1"/>
            <rFont val="Futura Bk BT"/>
            <family val="2"/>
            <scheme val="minor"/>
          </rPr>
          <t>Base period: 2024</t>
        </r>
      </text>
    </comment>
    <comment ref="J12" authorId="0" shapeId="0" xr:uid="{398C3655-A39A-4734-A792-05D10DFAFD10}">
      <text>
        <r>
          <rPr>
            <sz val="11"/>
            <color theme="1"/>
            <rFont val="Futura Bk BT"/>
            <family val="2"/>
            <scheme val="minor"/>
          </rPr>
          <t>Base period: 2024</t>
        </r>
      </text>
    </comment>
    <comment ref="K12" authorId="0" shapeId="0" xr:uid="{E1297F31-1CC8-440F-9097-E8782CD473A6}">
      <text>
        <r>
          <rPr>
            <sz val="11"/>
            <color theme="1"/>
            <rFont val="Futura Bk BT"/>
            <family val="2"/>
            <scheme val="minor"/>
          </rPr>
          <t>Base period: 2024</t>
        </r>
      </text>
    </comment>
    <comment ref="M12" authorId="0" shapeId="0" xr:uid="{2BECE21B-AA5A-445E-8C5E-09171DDEED45}">
      <text>
        <r>
          <rPr>
            <sz val="11"/>
            <color theme="1"/>
            <rFont val="Futura Bk BT"/>
            <family val="2"/>
            <scheme val="minor"/>
          </rPr>
          <t>Base period: 2024</t>
        </r>
      </text>
    </comment>
    <comment ref="N12" authorId="0" shapeId="0" xr:uid="{5B20AD03-7107-4586-947F-C177AE74BAFB}">
      <text>
        <r>
          <rPr>
            <sz val="11"/>
            <color theme="1"/>
            <rFont val="Futura Bk BT"/>
            <family val="2"/>
            <scheme val="minor"/>
          </rPr>
          <t>Base period: 2024</t>
        </r>
      </text>
    </comment>
    <comment ref="S12" authorId="0" shapeId="0" xr:uid="{B9239F0E-48E0-489E-BC5B-DC1063305CE8}">
      <text>
        <r>
          <rPr>
            <sz val="11"/>
            <color theme="1"/>
            <rFont val="Futura Bk BT"/>
            <family val="2"/>
            <scheme val="minor"/>
          </rPr>
          <t>Base period: 2024</t>
        </r>
      </text>
    </comment>
    <comment ref="D13" authorId="0" shapeId="0" xr:uid="{1A5F871B-8357-4B24-9FEB-02875DF2AA00}">
      <text>
        <r>
          <rPr>
            <sz val="11"/>
            <color theme="1"/>
            <rFont val="Futura Bk BT"/>
            <family val="2"/>
            <scheme val="minor"/>
          </rPr>
          <t>Base period: 2024</t>
        </r>
      </text>
    </comment>
    <comment ref="E13" authorId="0" shapeId="0" xr:uid="{CEA21D92-E617-4E2C-99F2-C819C678134F}">
      <text>
        <r>
          <rPr>
            <sz val="11"/>
            <color theme="1"/>
            <rFont val="Futura Bk BT"/>
            <family val="2"/>
            <scheme val="minor"/>
          </rPr>
          <t>Base period: 2024</t>
        </r>
      </text>
    </comment>
    <comment ref="J13" authorId="0" shapeId="0" xr:uid="{407C6C2A-D5B0-461E-9610-1FEA60289B52}">
      <text>
        <r>
          <rPr>
            <sz val="11"/>
            <color theme="1"/>
            <rFont val="Futura Bk BT"/>
            <family val="2"/>
            <scheme val="minor"/>
          </rPr>
          <t>Base period: 2024</t>
        </r>
      </text>
    </comment>
    <comment ref="K13" authorId="0" shapeId="0" xr:uid="{7B5F9A8E-440F-4B4A-B0C8-228BC357BFED}">
      <text>
        <r>
          <rPr>
            <sz val="11"/>
            <color theme="1"/>
            <rFont val="Futura Bk BT"/>
            <family val="2"/>
            <scheme val="minor"/>
          </rPr>
          <t>Base period: 2024</t>
        </r>
      </text>
    </comment>
    <comment ref="M13" authorId="0" shapeId="0" xr:uid="{8375DF39-6642-41F8-BC6D-6AF04D359B14}">
      <text>
        <r>
          <rPr>
            <sz val="11"/>
            <color theme="1"/>
            <rFont val="Futura Bk BT"/>
            <family val="2"/>
            <scheme val="minor"/>
          </rPr>
          <t>Base period: 2024</t>
        </r>
      </text>
    </comment>
    <comment ref="N13" authorId="0" shapeId="0" xr:uid="{835F0024-20E4-4DFC-BBDB-B5117BA851C7}">
      <text>
        <r>
          <rPr>
            <sz val="11"/>
            <color theme="1"/>
            <rFont val="Futura Bk BT"/>
            <family val="2"/>
            <scheme val="minor"/>
          </rPr>
          <t>Base period: 2024</t>
        </r>
      </text>
    </comment>
    <comment ref="S13" authorId="0" shapeId="0" xr:uid="{4E790CF8-DC99-4A7A-8B40-5A59519BC2A4}">
      <text>
        <r>
          <rPr>
            <sz val="11"/>
            <color theme="1"/>
            <rFont val="Futura Bk BT"/>
            <family val="2"/>
            <scheme val="minor"/>
          </rPr>
          <t>Base period: 2024</t>
        </r>
      </text>
    </comment>
    <comment ref="D14" authorId="0" shapeId="0" xr:uid="{408CD3E7-43E6-470C-9064-F53EC26CE555}">
      <text>
        <r>
          <rPr>
            <sz val="11"/>
            <color theme="1"/>
            <rFont val="Futura Bk BT"/>
            <family val="2"/>
            <scheme val="minor"/>
          </rPr>
          <t>Base period: 2024</t>
        </r>
      </text>
    </comment>
    <comment ref="E14" authorId="0" shapeId="0" xr:uid="{ECF4A2A6-EBC3-4954-AC99-4E25473BBDE4}">
      <text>
        <r>
          <rPr>
            <sz val="11"/>
            <color theme="1"/>
            <rFont val="Futura Bk BT"/>
            <family val="2"/>
            <scheme val="minor"/>
          </rPr>
          <t>Base period: 2024</t>
        </r>
      </text>
    </comment>
    <comment ref="J14" authorId="0" shapeId="0" xr:uid="{D08744CC-240C-4FBB-9649-26909791FAF7}">
      <text>
        <r>
          <rPr>
            <sz val="11"/>
            <color theme="1"/>
            <rFont val="Futura Bk BT"/>
            <family val="2"/>
            <scheme val="minor"/>
          </rPr>
          <t>Base period: 2024</t>
        </r>
      </text>
    </comment>
    <comment ref="K14" authorId="0" shapeId="0" xr:uid="{21C452D0-4E82-47D9-9B97-E0750E3AC3F6}">
      <text>
        <r>
          <rPr>
            <sz val="11"/>
            <color theme="1"/>
            <rFont val="Futura Bk BT"/>
            <family val="2"/>
            <scheme val="minor"/>
          </rPr>
          <t>Base period: 2024</t>
        </r>
      </text>
    </comment>
    <comment ref="M14" authorId="0" shapeId="0" xr:uid="{50A46BF7-491C-4700-A820-A507F172D27C}">
      <text>
        <r>
          <rPr>
            <sz val="11"/>
            <color theme="1"/>
            <rFont val="Futura Bk BT"/>
            <family val="2"/>
            <scheme val="minor"/>
          </rPr>
          <t>Base period: 2024</t>
        </r>
      </text>
    </comment>
    <comment ref="N14" authorId="0" shapeId="0" xr:uid="{6DA45120-2762-4063-B3C5-2EA3911879CB}">
      <text>
        <r>
          <rPr>
            <sz val="11"/>
            <color theme="1"/>
            <rFont val="Futura Bk BT"/>
            <family val="2"/>
            <scheme val="minor"/>
          </rPr>
          <t>Base period: 2024</t>
        </r>
      </text>
    </comment>
    <comment ref="S14" authorId="0" shapeId="0" xr:uid="{950AD34A-F3CC-49E8-9313-AB648B18FD90}">
      <text>
        <r>
          <rPr>
            <sz val="11"/>
            <color theme="1"/>
            <rFont val="Futura Bk BT"/>
            <family val="2"/>
            <scheme val="minor"/>
          </rPr>
          <t>Base period: 2024</t>
        </r>
      </text>
    </comment>
    <comment ref="D15" authorId="0" shapeId="0" xr:uid="{01BD925C-ABD1-4712-A6BE-5518B012A5C5}">
      <text>
        <r>
          <rPr>
            <sz val="11"/>
            <color theme="1"/>
            <rFont val="Futura Bk BT"/>
            <family val="2"/>
            <scheme val="minor"/>
          </rPr>
          <t>Base period: 2024</t>
        </r>
      </text>
    </comment>
    <comment ref="E15" authorId="0" shapeId="0" xr:uid="{2901F4E2-28ED-47EE-AFF4-EC1719BD3160}">
      <text>
        <r>
          <rPr>
            <sz val="11"/>
            <color theme="1"/>
            <rFont val="Futura Bk BT"/>
            <family val="2"/>
            <scheme val="minor"/>
          </rPr>
          <t>Base period: 2024</t>
        </r>
      </text>
    </comment>
    <comment ref="J15" authorId="0" shapeId="0" xr:uid="{621C99DC-A54B-4E4B-8DA6-44BD02D6B0CF}">
      <text>
        <r>
          <rPr>
            <sz val="11"/>
            <color theme="1"/>
            <rFont val="Futura Bk BT"/>
            <family val="2"/>
            <scheme val="minor"/>
          </rPr>
          <t>Base period: 2024</t>
        </r>
      </text>
    </comment>
    <comment ref="K15" authorId="0" shapeId="0" xr:uid="{A49E3546-731F-478B-BA48-352563B9B131}">
      <text>
        <r>
          <rPr>
            <sz val="11"/>
            <color theme="1"/>
            <rFont val="Futura Bk BT"/>
            <family val="2"/>
            <scheme val="minor"/>
          </rPr>
          <t>Base period: 2024</t>
        </r>
      </text>
    </comment>
    <comment ref="M15" authorId="0" shapeId="0" xr:uid="{CA2FCE6E-0DE1-45BF-B2B0-5C4FF2E5B6BB}">
      <text>
        <r>
          <rPr>
            <sz val="11"/>
            <color theme="1"/>
            <rFont val="Futura Bk BT"/>
            <family val="2"/>
            <scheme val="minor"/>
          </rPr>
          <t>Base period: 2024</t>
        </r>
      </text>
    </comment>
    <comment ref="N15" authorId="0" shapeId="0" xr:uid="{C45D6967-7060-477A-B1F6-A6773258035B}">
      <text>
        <r>
          <rPr>
            <sz val="11"/>
            <color theme="1"/>
            <rFont val="Futura Bk BT"/>
            <family val="2"/>
            <scheme val="minor"/>
          </rPr>
          <t>Base period: 2024</t>
        </r>
      </text>
    </comment>
    <comment ref="S15" authorId="0" shapeId="0" xr:uid="{30451179-7868-476F-A880-24064151B75F}">
      <text>
        <r>
          <rPr>
            <sz val="11"/>
            <color theme="1"/>
            <rFont val="Futura Bk BT"/>
            <family val="2"/>
            <scheme val="minor"/>
          </rPr>
          <t>Base period: 2024</t>
        </r>
      </text>
    </comment>
    <comment ref="D16" authorId="0" shapeId="0" xr:uid="{BFD65F8B-F556-489D-9061-7C729F514891}">
      <text>
        <r>
          <rPr>
            <sz val="11"/>
            <color theme="1"/>
            <rFont val="Futura Bk BT"/>
            <family val="2"/>
            <scheme val="minor"/>
          </rPr>
          <t>Base period: 2024</t>
        </r>
      </text>
    </comment>
    <comment ref="E16" authorId="0" shapeId="0" xr:uid="{7D55EDF5-7E3D-435E-B9D6-BF015C30A004}">
      <text>
        <r>
          <rPr>
            <sz val="11"/>
            <color theme="1"/>
            <rFont val="Futura Bk BT"/>
            <family val="2"/>
            <scheme val="minor"/>
          </rPr>
          <t>Base period: 2024</t>
        </r>
      </text>
    </comment>
    <comment ref="J16" authorId="0" shapeId="0" xr:uid="{DF3FD2E4-4DC0-42FD-AEAD-D0370C717D63}">
      <text>
        <r>
          <rPr>
            <sz val="11"/>
            <color theme="1"/>
            <rFont val="Futura Bk BT"/>
            <family val="2"/>
            <scheme val="minor"/>
          </rPr>
          <t>Base period: 2024</t>
        </r>
      </text>
    </comment>
    <comment ref="K16" authorId="0" shapeId="0" xr:uid="{69535DB1-97D9-47DD-8AE4-75605ED49A83}">
      <text>
        <r>
          <rPr>
            <sz val="11"/>
            <color theme="1"/>
            <rFont val="Futura Bk BT"/>
            <family val="2"/>
            <scheme val="minor"/>
          </rPr>
          <t>Base period: 2024</t>
        </r>
      </text>
    </comment>
    <comment ref="M16" authorId="0" shapeId="0" xr:uid="{9CB1E694-BCAD-44A1-A2C0-1826B4D6D207}">
      <text>
        <r>
          <rPr>
            <sz val="11"/>
            <color theme="1"/>
            <rFont val="Futura Bk BT"/>
            <family val="2"/>
            <scheme val="minor"/>
          </rPr>
          <t>Base period: 2024</t>
        </r>
      </text>
    </comment>
    <comment ref="N16" authorId="0" shapeId="0" xr:uid="{2087A637-CA3A-4FFB-90FA-06DF618971AF}">
      <text>
        <r>
          <rPr>
            <sz val="11"/>
            <color theme="1"/>
            <rFont val="Futura Bk BT"/>
            <family val="2"/>
            <scheme val="minor"/>
          </rPr>
          <t>Base period: 2024</t>
        </r>
      </text>
    </comment>
    <comment ref="S16" authorId="0" shapeId="0" xr:uid="{01F74DB9-0F30-486D-B3C9-E7679301A537}">
      <text>
        <r>
          <rPr>
            <sz val="11"/>
            <color theme="1"/>
            <rFont val="Futura Bk BT"/>
            <family val="2"/>
            <scheme val="minor"/>
          </rPr>
          <t>Base period: 2024</t>
        </r>
      </text>
    </comment>
    <comment ref="D17" authorId="0" shapeId="0" xr:uid="{B2D10437-AA88-47F5-9929-AB26ACE659F4}">
      <text>
        <r>
          <rPr>
            <sz val="11"/>
            <color theme="1"/>
            <rFont val="Futura Bk BT"/>
            <family val="2"/>
            <scheme val="minor"/>
          </rPr>
          <t>Base period: 2024</t>
        </r>
      </text>
    </comment>
    <comment ref="E17" authorId="0" shapeId="0" xr:uid="{FA1B78DD-DB24-4CB4-B541-BB44468D442E}">
      <text>
        <r>
          <rPr>
            <sz val="11"/>
            <color theme="1"/>
            <rFont val="Futura Bk BT"/>
            <family val="2"/>
            <scheme val="minor"/>
          </rPr>
          <t>Base period: 2024</t>
        </r>
      </text>
    </comment>
    <comment ref="J17" authorId="0" shapeId="0" xr:uid="{4CA40FD4-F341-405F-97F1-DF6D50FC5F20}">
      <text>
        <r>
          <rPr>
            <sz val="11"/>
            <color theme="1"/>
            <rFont val="Futura Bk BT"/>
            <family val="2"/>
            <scheme val="minor"/>
          </rPr>
          <t>Base period: 2024</t>
        </r>
      </text>
    </comment>
    <comment ref="K17" authorId="0" shapeId="0" xr:uid="{5981304A-B3E7-4EFF-B3D0-7360D8D4B25E}">
      <text>
        <r>
          <rPr>
            <sz val="11"/>
            <color theme="1"/>
            <rFont val="Futura Bk BT"/>
            <family val="2"/>
            <scheme val="minor"/>
          </rPr>
          <t>Base period: 2024</t>
        </r>
      </text>
    </comment>
    <comment ref="M17" authorId="0" shapeId="0" xr:uid="{775B7CFC-759F-4899-B3C1-C5619B130889}">
      <text>
        <r>
          <rPr>
            <sz val="11"/>
            <color theme="1"/>
            <rFont val="Futura Bk BT"/>
            <family val="2"/>
            <scheme val="minor"/>
          </rPr>
          <t>Base period: 2024</t>
        </r>
      </text>
    </comment>
    <comment ref="N17" authorId="0" shapeId="0" xr:uid="{34E4C554-1502-4432-8047-AC54D0C499B6}">
      <text>
        <r>
          <rPr>
            <sz val="11"/>
            <color theme="1"/>
            <rFont val="Futura Bk BT"/>
            <family val="2"/>
            <scheme val="minor"/>
          </rPr>
          <t>Base period: 2024</t>
        </r>
      </text>
    </comment>
    <comment ref="S17" authorId="0" shapeId="0" xr:uid="{8C9DEC04-80EE-4E26-8657-F312AB445AA1}">
      <text>
        <r>
          <rPr>
            <sz val="11"/>
            <color theme="1"/>
            <rFont val="Futura Bk BT"/>
            <family val="2"/>
            <scheme val="minor"/>
          </rPr>
          <t>Base period: 2024</t>
        </r>
      </text>
    </comment>
    <comment ref="D18" authorId="0" shapeId="0" xr:uid="{7151BBCC-6167-4E9A-A3C7-C9B0F52E772F}">
      <text>
        <r>
          <rPr>
            <sz val="11"/>
            <color theme="1"/>
            <rFont val="Futura Bk BT"/>
            <family val="2"/>
            <scheme val="minor"/>
          </rPr>
          <t>Base period: 2024</t>
        </r>
      </text>
    </comment>
    <comment ref="E18" authorId="0" shapeId="0" xr:uid="{6BB85B34-9FF1-4641-9E02-72D3CFA21661}">
      <text>
        <r>
          <rPr>
            <sz val="11"/>
            <color theme="1"/>
            <rFont val="Futura Bk BT"/>
            <family val="2"/>
            <scheme val="minor"/>
          </rPr>
          <t>Base period: 2024</t>
        </r>
      </text>
    </comment>
    <comment ref="J18" authorId="0" shapeId="0" xr:uid="{8572A761-520A-4BAD-A1DA-071F13A6EF03}">
      <text>
        <r>
          <rPr>
            <sz val="11"/>
            <color theme="1"/>
            <rFont val="Futura Bk BT"/>
            <family val="2"/>
            <scheme val="minor"/>
          </rPr>
          <t>Base period: 2024</t>
        </r>
      </text>
    </comment>
    <comment ref="K18" authorId="0" shapeId="0" xr:uid="{8124A246-FB98-4BC8-9DBB-E6423FD86370}">
      <text>
        <r>
          <rPr>
            <sz val="11"/>
            <color theme="1"/>
            <rFont val="Futura Bk BT"/>
            <family val="2"/>
            <scheme val="minor"/>
          </rPr>
          <t>Base period: 2024</t>
        </r>
      </text>
    </comment>
    <comment ref="M18" authorId="0" shapeId="0" xr:uid="{D06278D3-21DD-4AB5-AF9E-67A47DD6832C}">
      <text>
        <r>
          <rPr>
            <sz val="11"/>
            <color theme="1"/>
            <rFont val="Futura Bk BT"/>
            <family val="2"/>
            <scheme val="minor"/>
          </rPr>
          <t>Base period: 2024</t>
        </r>
      </text>
    </comment>
    <comment ref="N18" authorId="0" shapeId="0" xr:uid="{B12065F0-5B12-427A-B21A-35E2CE0E5636}">
      <text>
        <r>
          <rPr>
            <sz val="11"/>
            <color theme="1"/>
            <rFont val="Futura Bk BT"/>
            <family val="2"/>
            <scheme val="minor"/>
          </rPr>
          <t>Base period: 2024</t>
        </r>
      </text>
    </comment>
    <comment ref="S18" authorId="0" shapeId="0" xr:uid="{B6F1E478-3BB2-4F73-A8C9-B9247D3CDEFD}">
      <text>
        <r>
          <rPr>
            <sz val="11"/>
            <color theme="1"/>
            <rFont val="Futura Bk BT"/>
            <family val="2"/>
            <scheme val="minor"/>
          </rPr>
          <t>Base period: 2024</t>
        </r>
      </text>
    </comment>
    <comment ref="D19" authorId="0" shapeId="0" xr:uid="{143EA963-AEB6-4946-B6D4-96505FA8550F}">
      <text>
        <r>
          <rPr>
            <sz val="11"/>
            <color theme="1"/>
            <rFont val="Futura Bk BT"/>
            <family val="2"/>
            <scheme val="minor"/>
          </rPr>
          <t>Base period: 2024</t>
        </r>
      </text>
    </comment>
    <comment ref="E19" authorId="0" shapeId="0" xr:uid="{F416FB7F-7D31-4981-A1DC-EF98701A73DA}">
      <text>
        <r>
          <rPr>
            <sz val="11"/>
            <color theme="1"/>
            <rFont val="Futura Bk BT"/>
            <family val="2"/>
            <scheme val="minor"/>
          </rPr>
          <t>Base period: 2024</t>
        </r>
      </text>
    </comment>
    <comment ref="J19" authorId="0" shapeId="0" xr:uid="{7DC9D3D8-0016-419B-BC45-ADCAF4CCED75}">
      <text>
        <r>
          <rPr>
            <sz val="11"/>
            <color theme="1"/>
            <rFont val="Futura Bk BT"/>
            <family val="2"/>
            <scheme val="minor"/>
          </rPr>
          <t>Base period: 2024</t>
        </r>
      </text>
    </comment>
    <comment ref="K19" authorId="0" shapeId="0" xr:uid="{C86E4C62-755E-4468-ADE5-B3D3F5256239}">
      <text>
        <r>
          <rPr>
            <sz val="11"/>
            <color theme="1"/>
            <rFont val="Futura Bk BT"/>
            <family val="2"/>
            <scheme val="minor"/>
          </rPr>
          <t>Base period: 2024</t>
        </r>
      </text>
    </comment>
    <comment ref="M19" authorId="0" shapeId="0" xr:uid="{D134A4A3-798C-49C3-B587-6877F2068D3A}">
      <text>
        <r>
          <rPr>
            <sz val="11"/>
            <color theme="1"/>
            <rFont val="Futura Bk BT"/>
            <family val="2"/>
            <scheme val="minor"/>
          </rPr>
          <t>Base period: 2024</t>
        </r>
      </text>
    </comment>
    <comment ref="N19" authorId="0" shapeId="0" xr:uid="{AD15EB59-60D8-4FE0-B4F9-5E4EF7FE3ADD}">
      <text>
        <r>
          <rPr>
            <sz val="11"/>
            <color theme="1"/>
            <rFont val="Futura Bk BT"/>
            <family val="2"/>
            <scheme val="minor"/>
          </rPr>
          <t>Base period: 2024</t>
        </r>
      </text>
    </comment>
    <comment ref="S19" authorId="0" shapeId="0" xr:uid="{614366C5-2778-4BC7-AFCB-FE7EE2FB41E0}">
      <text>
        <r>
          <rPr>
            <sz val="11"/>
            <color theme="1"/>
            <rFont val="Futura Bk BT"/>
            <family val="2"/>
            <scheme val="minor"/>
          </rPr>
          <t>Base period: 2024</t>
        </r>
      </text>
    </comment>
    <comment ref="D20" authorId="0" shapeId="0" xr:uid="{4857A202-499C-4E11-9420-83928DD68FB1}">
      <text>
        <r>
          <rPr>
            <sz val="11"/>
            <color theme="1"/>
            <rFont val="Futura Bk BT"/>
            <family val="2"/>
            <scheme val="minor"/>
          </rPr>
          <t>Base period: 2024</t>
        </r>
      </text>
    </comment>
    <comment ref="E20" authorId="0" shapeId="0" xr:uid="{F8CEAA4F-A6D2-457C-AF9D-B493E9AC0CD2}">
      <text>
        <r>
          <rPr>
            <sz val="11"/>
            <color theme="1"/>
            <rFont val="Futura Bk BT"/>
            <family val="2"/>
            <scheme val="minor"/>
          </rPr>
          <t>Base period: 2024</t>
        </r>
      </text>
    </comment>
    <comment ref="J20" authorId="0" shapeId="0" xr:uid="{2B524154-01ED-499C-8DCD-5C7346D651E0}">
      <text>
        <r>
          <rPr>
            <sz val="11"/>
            <color theme="1"/>
            <rFont val="Futura Bk BT"/>
            <family val="2"/>
            <scheme val="minor"/>
          </rPr>
          <t>Base period: 2024</t>
        </r>
      </text>
    </comment>
    <comment ref="K20" authorId="0" shapeId="0" xr:uid="{2BD509D3-4246-47E2-BF9E-6485AD4A7652}">
      <text>
        <r>
          <rPr>
            <sz val="11"/>
            <color theme="1"/>
            <rFont val="Futura Bk BT"/>
            <family val="2"/>
            <scheme val="minor"/>
          </rPr>
          <t>Base period: 2024</t>
        </r>
      </text>
    </comment>
    <comment ref="M20" authorId="0" shapeId="0" xr:uid="{BE5D524A-5D72-4A3E-A242-815856BD440D}">
      <text>
        <r>
          <rPr>
            <sz val="11"/>
            <color theme="1"/>
            <rFont val="Futura Bk BT"/>
            <family val="2"/>
            <scheme val="minor"/>
          </rPr>
          <t>Base period: 2024</t>
        </r>
      </text>
    </comment>
    <comment ref="N20" authorId="0" shapeId="0" xr:uid="{45569606-7435-4375-B468-A722793A5B97}">
      <text>
        <r>
          <rPr>
            <sz val="11"/>
            <color theme="1"/>
            <rFont val="Futura Bk BT"/>
            <family val="2"/>
            <scheme val="minor"/>
          </rPr>
          <t>Base period: 2024</t>
        </r>
      </text>
    </comment>
    <comment ref="S20" authorId="0" shapeId="0" xr:uid="{8250BD29-F86B-4E27-9BE1-8C48BAF889FA}">
      <text>
        <r>
          <rPr>
            <sz val="11"/>
            <color theme="1"/>
            <rFont val="Futura Bk BT"/>
            <family val="2"/>
            <scheme val="minor"/>
          </rPr>
          <t>Base period: 2024</t>
        </r>
      </text>
    </comment>
    <comment ref="D21" authorId="0" shapeId="0" xr:uid="{283674C3-04E7-4AF7-B490-3EC53CCD0308}">
      <text>
        <r>
          <rPr>
            <sz val="11"/>
            <color theme="1"/>
            <rFont val="Futura Bk BT"/>
            <family val="2"/>
            <scheme val="minor"/>
          </rPr>
          <t>Base period: 2024</t>
        </r>
      </text>
    </comment>
    <comment ref="E21" authorId="0" shapeId="0" xr:uid="{4909904F-E8CB-4EDD-908C-ECE3FE91B858}">
      <text>
        <r>
          <rPr>
            <sz val="11"/>
            <color theme="1"/>
            <rFont val="Futura Bk BT"/>
            <family val="2"/>
            <scheme val="minor"/>
          </rPr>
          <t>Base period: 2024</t>
        </r>
      </text>
    </comment>
    <comment ref="J21" authorId="0" shapeId="0" xr:uid="{9F4713D2-2C38-40F6-916C-94A72E4715A9}">
      <text>
        <r>
          <rPr>
            <sz val="11"/>
            <color theme="1"/>
            <rFont val="Futura Bk BT"/>
            <family val="2"/>
            <scheme val="minor"/>
          </rPr>
          <t>Base period: 2024</t>
        </r>
      </text>
    </comment>
    <comment ref="K21" authorId="0" shapeId="0" xr:uid="{18096E9D-CCE2-46A9-B8B4-3F79BCED924A}">
      <text>
        <r>
          <rPr>
            <sz val="11"/>
            <color theme="1"/>
            <rFont val="Futura Bk BT"/>
            <family val="2"/>
            <scheme val="minor"/>
          </rPr>
          <t>Base period: 2024</t>
        </r>
      </text>
    </comment>
    <comment ref="M21" authorId="0" shapeId="0" xr:uid="{2BDF9434-3B1F-42E7-8D13-119AE81BF8BA}">
      <text>
        <r>
          <rPr>
            <sz val="11"/>
            <color theme="1"/>
            <rFont val="Futura Bk BT"/>
            <family val="2"/>
            <scheme val="minor"/>
          </rPr>
          <t>Base period: 2024</t>
        </r>
      </text>
    </comment>
    <comment ref="N21" authorId="0" shapeId="0" xr:uid="{110B9583-49E4-426C-BC11-B4F5907A627D}">
      <text>
        <r>
          <rPr>
            <sz val="11"/>
            <color theme="1"/>
            <rFont val="Futura Bk BT"/>
            <family val="2"/>
            <scheme val="minor"/>
          </rPr>
          <t>Base period: 2024</t>
        </r>
      </text>
    </comment>
    <comment ref="S21" authorId="0" shapeId="0" xr:uid="{E022465D-90AC-42E6-B1C1-051ACAD73BD5}">
      <text>
        <r>
          <rPr>
            <sz val="11"/>
            <color theme="1"/>
            <rFont val="Futura Bk BT"/>
            <family val="2"/>
            <scheme val="minor"/>
          </rPr>
          <t>Base period: 2024</t>
        </r>
      </text>
    </comment>
    <comment ref="D22" authorId="0" shapeId="0" xr:uid="{30D4AC3A-A1E1-4B6F-BE60-1F2D0A495D78}">
      <text>
        <r>
          <rPr>
            <sz val="11"/>
            <color theme="1"/>
            <rFont val="Futura Bk BT"/>
            <family val="2"/>
            <scheme val="minor"/>
          </rPr>
          <t>Base period: 2024</t>
        </r>
      </text>
    </comment>
    <comment ref="E22" authorId="0" shapeId="0" xr:uid="{8BE8C236-F5DA-4256-ACBF-1E9C8719A937}">
      <text>
        <r>
          <rPr>
            <sz val="11"/>
            <color theme="1"/>
            <rFont val="Futura Bk BT"/>
            <family val="2"/>
            <scheme val="minor"/>
          </rPr>
          <t>Base period: 2024</t>
        </r>
      </text>
    </comment>
    <comment ref="J22" authorId="0" shapeId="0" xr:uid="{FFEC2F0E-5DDF-4981-A1B8-9C85769A7899}">
      <text>
        <r>
          <rPr>
            <sz val="11"/>
            <color theme="1"/>
            <rFont val="Futura Bk BT"/>
            <family val="2"/>
            <scheme val="minor"/>
          </rPr>
          <t>Base period: 2024</t>
        </r>
      </text>
    </comment>
    <comment ref="K22" authorId="0" shapeId="0" xr:uid="{B1E73A38-0AD7-4C4B-AE09-C8FBF672B54D}">
      <text>
        <r>
          <rPr>
            <sz val="11"/>
            <color theme="1"/>
            <rFont val="Futura Bk BT"/>
            <family val="2"/>
            <scheme val="minor"/>
          </rPr>
          <t>Base period: 2024</t>
        </r>
      </text>
    </comment>
    <comment ref="M22" authorId="0" shapeId="0" xr:uid="{E4052E8A-827E-43E8-B3F9-026168FA9E50}">
      <text>
        <r>
          <rPr>
            <sz val="11"/>
            <color theme="1"/>
            <rFont val="Futura Bk BT"/>
            <family val="2"/>
            <scheme val="minor"/>
          </rPr>
          <t>Base period: 2024</t>
        </r>
      </text>
    </comment>
    <comment ref="N22" authorId="0" shapeId="0" xr:uid="{ED517CE7-05ED-4FED-B513-34D38619C9FA}">
      <text>
        <r>
          <rPr>
            <sz val="11"/>
            <color theme="1"/>
            <rFont val="Futura Bk BT"/>
            <family val="2"/>
            <scheme val="minor"/>
          </rPr>
          <t>Base period: 2024</t>
        </r>
      </text>
    </comment>
    <comment ref="S22" authorId="0" shapeId="0" xr:uid="{4B7803EE-EF29-4B9A-B959-67267CF53C98}">
      <text>
        <r>
          <rPr>
            <sz val="11"/>
            <color theme="1"/>
            <rFont val="Futura Bk BT"/>
            <family val="2"/>
            <scheme val="minor"/>
          </rPr>
          <t>Base period: 2024</t>
        </r>
      </text>
    </comment>
    <comment ref="D23" authorId="0" shapeId="0" xr:uid="{89ED69DC-2F5B-4F78-A039-DCE8FFC89607}">
      <text>
        <r>
          <rPr>
            <sz val="11"/>
            <color theme="1"/>
            <rFont val="Futura Bk BT"/>
            <family val="2"/>
            <scheme val="minor"/>
          </rPr>
          <t>Base period: 2024</t>
        </r>
      </text>
    </comment>
    <comment ref="E23" authorId="0" shapeId="0" xr:uid="{8BE4FF88-E767-4C8F-BA39-91DEF66D1A82}">
      <text>
        <r>
          <rPr>
            <sz val="11"/>
            <color theme="1"/>
            <rFont val="Futura Bk BT"/>
            <family val="2"/>
            <scheme val="minor"/>
          </rPr>
          <t>Base period: 2024</t>
        </r>
      </text>
    </comment>
    <comment ref="J23" authorId="0" shapeId="0" xr:uid="{DE7D82D9-7C73-4B51-AA72-88AA7DD6D8A3}">
      <text>
        <r>
          <rPr>
            <sz val="11"/>
            <color theme="1"/>
            <rFont val="Futura Bk BT"/>
            <family val="2"/>
            <scheme val="minor"/>
          </rPr>
          <t>Base period: 2024</t>
        </r>
      </text>
    </comment>
    <comment ref="K23" authorId="0" shapeId="0" xr:uid="{C2B740BA-6F3B-4935-95B8-B9B12A9B1C2C}">
      <text>
        <r>
          <rPr>
            <sz val="11"/>
            <color theme="1"/>
            <rFont val="Futura Bk BT"/>
            <family val="2"/>
            <scheme val="minor"/>
          </rPr>
          <t>Base period: 2024</t>
        </r>
      </text>
    </comment>
    <comment ref="M23" authorId="0" shapeId="0" xr:uid="{C8369B2A-9B79-4A94-861E-49C2CC5E8602}">
      <text>
        <r>
          <rPr>
            <sz val="11"/>
            <color theme="1"/>
            <rFont val="Futura Bk BT"/>
            <family val="2"/>
            <scheme val="minor"/>
          </rPr>
          <t>Base period: 2024</t>
        </r>
      </text>
    </comment>
    <comment ref="N23" authorId="0" shapeId="0" xr:uid="{15CDF88F-03C9-4710-B18B-C2738F98462D}">
      <text>
        <r>
          <rPr>
            <sz val="11"/>
            <color theme="1"/>
            <rFont val="Futura Bk BT"/>
            <family val="2"/>
            <scheme val="minor"/>
          </rPr>
          <t>Base period: 2024</t>
        </r>
      </text>
    </comment>
    <comment ref="S23" authorId="0" shapeId="0" xr:uid="{4477E910-A24C-4FCC-94BF-401A89CF2E6E}">
      <text>
        <r>
          <rPr>
            <sz val="11"/>
            <color theme="1"/>
            <rFont val="Futura Bk BT"/>
            <family val="2"/>
            <scheme val="minor"/>
          </rPr>
          <t>Base period: 2024</t>
        </r>
      </text>
    </comment>
    <comment ref="D24" authorId="0" shapeId="0" xr:uid="{73743F6A-4EE1-4825-8BC2-F9227D7EE0CC}">
      <text>
        <r>
          <rPr>
            <sz val="11"/>
            <color theme="1"/>
            <rFont val="Futura Bk BT"/>
            <family val="2"/>
            <scheme val="minor"/>
          </rPr>
          <t>Base period: 2024</t>
        </r>
      </text>
    </comment>
    <comment ref="E24" authorId="0" shapeId="0" xr:uid="{D4DEA18A-30E3-4019-A6D5-F351296C849D}">
      <text>
        <r>
          <rPr>
            <sz val="11"/>
            <color theme="1"/>
            <rFont val="Futura Bk BT"/>
            <family val="2"/>
            <scheme val="minor"/>
          </rPr>
          <t>Base period: 2024</t>
        </r>
      </text>
    </comment>
    <comment ref="J24" authorId="0" shapeId="0" xr:uid="{795EF683-C2FF-4FFA-BC93-DA699A64FBDA}">
      <text>
        <r>
          <rPr>
            <sz val="11"/>
            <color theme="1"/>
            <rFont val="Futura Bk BT"/>
            <family val="2"/>
            <scheme val="minor"/>
          </rPr>
          <t>Base period: 2024</t>
        </r>
      </text>
    </comment>
    <comment ref="K24" authorId="0" shapeId="0" xr:uid="{C0DE753A-6261-43F7-B828-D0E14924C464}">
      <text>
        <r>
          <rPr>
            <sz val="11"/>
            <color theme="1"/>
            <rFont val="Futura Bk BT"/>
            <family val="2"/>
            <scheme val="minor"/>
          </rPr>
          <t>Base period: 2024</t>
        </r>
      </text>
    </comment>
    <comment ref="M24" authorId="0" shapeId="0" xr:uid="{D55A0721-B7B6-4BFF-A239-05EE542A1439}">
      <text>
        <r>
          <rPr>
            <sz val="11"/>
            <color theme="1"/>
            <rFont val="Futura Bk BT"/>
            <family val="2"/>
            <scheme val="minor"/>
          </rPr>
          <t>Base period: 2024</t>
        </r>
      </text>
    </comment>
    <comment ref="N24" authorId="0" shapeId="0" xr:uid="{3C57FF9B-0D56-4730-957F-408B9781CD86}">
      <text>
        <r>
          <rPr>
            <sz val="11"/>
            <color theme="1"/>
            <rFont val="Futura Bk BT"/>
            <family val="2"/>
            <scheme val="minor"/>
          </rPr>
          <t>Base period: 2024</t>
        </r>
      </text>
    </comment>
    <comment ref="S24" authorId="0" shapeId="0" xr:uid="{72EAC0E2-2946-401D-8533-89272766B20A}">
      <text>
        <r>
          <rPr>
            <sz val="11"/>
            <color theme="1"/>
            <rFont val="Futura Bk BT"/>
            <family val="2"/>
            <scheme val="minor"/>
          </rPr>
          <t>Base period: 2024</t>
        </r>
      </text>
    </comment>
    <comment ref="D25" authorId="0" shapeId="0" xr:uid="{167DC8AC-9B0D-4EFB-8C4A-A394A1A97349}">
      <text>
        <r>
          <rPr>
            <sz val="11"/>
            <color theme="1"/>
            <rFont val="Futura Bk BT"/>
            <family val="2"/>
            <scheme val="minor"/>
          </rPr>
          <t>Base period: 2024</t>
        </r>
      </text>
    </comment>
    <comment ref="E25" authorId="0" shapeId="0" xr:uid="{A0D98B66-C0AF-41D3-A98F-21C2F302F5FB}">
      <text>
        <r>
          <rPr>
            <sz val="11"/>
            <color theme="1"/>
            <rFont val="Futura Bk BT"/>
            <family val="2"/>
            <scheme val="minor"/>
          </rPr>
          <t>Base period: 2024</t>
        </r>
      </text>
    </comment>
    <comment ref="J25" authorId="0" shapeId="0" xr:uid="{CA2FDCD5-5E7A-47D8-959B-6D1E5764A68D}">
      <text>
        <r>
          <rPr>
            <sz val="11"/>
            <color theme="1"/>
            <rFont val="Futura Bk BT"/>
            <family val="2"/>
            <scheme val="minor"/>
          </rPr>
          <t>Base period: 2024</t>
        </r>
      </text>
    </comment>
    <comment ref="K25" authorId="0" shapeId="0" xr:uid="{DBFDB094-E591-4346-B66A-10D28A2952F8}">
      <text>
        <r>
          <rPr>
            <sz val="11"/>
            <color theme="1"/>
            <rFont val="Futura Bk BT"/>
            <family val="2"/>
            <scheme val="minor"/>
          </rPr>
          <t>Base period: 2024</t>
        </r>
      </text>
    </comment>
    <comment ref="M25" authorId="0" shapeId="0" xr:uid="{F1087D2B-D428-4720-B4DC-EF0E40A5ECE3}">
      <text>
        <r>
          <rPr>
            <sz val="11"/>
            <color theme="1"/>
            <rFont val="Futura Bk BT"/>
            <family val="2"/>
            <scheme val="minor"/>
          </rPr>
          <t>Base period: 2024</t>
        </r>
      </text>
    </comment>
    <comment ref="N25" authorId="0" shapeId="0" xr:uid="{ABAB2669-ADA3-4473-9708-DF5FC7E7D3A8}">
      <text>
        <r>
          <rPr>
            <sz val="11"/>
            <color theme="1"/>
            <rFont val="Futura Bk BT"/>
            <family val="2"/>
            <scheme val="minor"/>
          </rPr>
          <t>Base period: 2024</t>
        </r>
      </text>
    </comment>
    <comment ref="S25" authorId="0" shapeId="0" xr:uid="{8C2D8BE5-1CA1-47C6-985D-543B742B5871}">
      <text>
        <r>
          <rPr>
            <sz val="11"/>
            <color theme="1"/>
            <rFont val="Futura Bk BT"/>
            <family val="2"/>
            <scheme val="minor"/>
          </rPr>
          <t>Base period: 2024</t>
        </r>
      </text>
    </comment>
    <comment ref="D26" authorId="0" shapeId="0" xr:uid="{65BCC4E5-44E3-421E-93F4-215D8F1AEEE8}">
      <text>
        <r>
          <rPr>
            <sz val="11"/>
            <color theme="1"/>
            <rFont val="Futura Bk BT"/>
            <family val="2"/>
            <scheme val="minor"/>
          </rPr>
          <t>Base period: 2024</t>
        </r>
      </text>
    </comment>
    <comment ref="E26" authorId="0" shapeId="0" xr:uid="{946CB5E8-3761-453A-86B8-3F6738CC586B}">
      <text>
        <r>
          <rPr>
            <sz val="11"/>
            <color theme="1"/>
            <rFont val="Futura Bk BT"/>
            <family val="2"/>
            <scheme val="minor"/>
          </rPr>
          <t>Base period: 2024</t>
        </r>
      </text>
    </comment>
    <comment ref="J26" authorId="0" shapeId="0" xr:uid="{4CC0D352-FEE2-422D-968D-F5A70AE95A15}">
      <text>
        <r>
          <rPr>
            <sz val="11"/>
            <color theme="1"/>
            <rFont val="Futura Bk BT"/>
            <family val="2"/>
            <scheme val="minor"/>
          </rPr>
          <t>Base period: 2024</t>
        </r>
      </text>
    </comment>
    <comment ref="K26" authorId="0" shapeId="0" xr:uid="{6E64BA08-4030-4195-9EBB-BAF5D166276C}">
      <text>
        <r>
          <rPr>
            <sz val="11"/>
            <color theme="1"/>
            <rFont val="Futura Bk BT"/>
            <family val="2"/>
            <scheme val="minor"/>
          </rPr>
          <t>Base period: 2024</t>
        </r>
      </text>
    </comment>
    <comment ref="M26" authorId="0" shapeId="0" xr:uid="{EAC65A3C-F44B-4951-A3C1-BE0A650BD50E}">
      <text>
        <r>
          <rPr>
            <sz val="11"/>
            <color theme="1"/>
            <rFont val="Futura Bk BT"/>
            <family val="2"/>
            <scheme val="minor"/>
          </rPr>
          <t>Base period: 2024</t>
        </r>
      </text>
    </comment>
    <comment ref="N26" authorId="0" shapeId="0" xr:uid="{08BBF02C-AB34-4F29-ADBE-843537BE3F35}">
      <text>
        <r>
          <rPr>
            <sz val="11"/>
            <color theme="1"/>
            <rFont val="Futura Bk BT"/>
            <family val="2"/>
            <scheme val="minor"/>
          </rPr>
          <t>Base period: 2024</t>
        </r>
      </text>
    </comment>
    <comment ref="S26" authorId="0" shapeId="0" xr:uid="{90668169-5162-4D86-AFC2-5C44182727CD}">
      <text>
        <r>
          <rPr>
            <sz val="11"/>
            <color theme="1"/>
            <rFont val="Futura Bk BT"/>
            <family val="2"/>
            <scheme val="minor"/>
          </rPr>
          <t>Base period: 2024</t>
        </r>
      </text>
    </comment>
    <comment ref="D27" authorId="0" shapeId="0" xr:uid="{E54E20CA-A2C9-40DB-8E53-169B9F843BA4}">
      <text>
        <r>
          <rPr>
            <sz val="11"/>
            <color theme="1"/>
            <rFont val="Futura Bk BT"/>
            <family val="2"/>
            <scheme val="minor"/>
          </rPr>
          <t>Base period: 2024</t>
        </r>
      </text>
    </comment>
    <comment ref="E27" authorId="0" shapeId="0" xr:uid="{2AF061B7-96A7-4AFC-88E2-5FD660765CBD}">
      <text>
        <r>
          <rPr>
            <sz val="11"/>
            <color theme="1"/>
            <rFont val="Futura Bk BT"/>
            <family val="2"/>
            <scheme val="minor"/>
          </rPr>
          <t>Base period: 2024</t>
        </r>
      </text>
    </comment>
    <comment ref="J27" authorId="0" shapeId="0" xr:uid="{4D779D61-5296-40FE-965B-17A94BA06359}">
      <text>
        <r>
          <rPr>
            <sz val="11"/>
            <color theme="1"/>
            <rFont val="Futura Bk BT"/>
            <family val="2"/>
            <scheme val="minor"/>
          </rPr>
          <t>Base period: 2024</t>
        </r>
      </text>
    </comment>
    <comment ref="K27" authorId="0" shapeId="0" xr:uid="{7920681C-266E-4A87-9C18-74920D2B8349}">
      <text>
        <r>
          <rPr>
            <sz val="11"/>
            <color theme="1"/>
            <rFont val="Futura Bk BT"/>
            <family val="2"/>
            <scheme val="minor"/>
          </rPr>
          <t>Base period: 2024</t>
        </r>
      </text>
    </comment>
    <comment ref="M27" authorId="0" shapeId="0" xr:uid="{98CD0BB6-22E4-416F-B517-E20864BE6135}">
      <text>
        <r>
          <rPr>
            <sz val="11"/>
            <color theme="1"/>
            <rFont val="Futura Bk BT"/>
            <family val="2"/>
            <scheme val="minor"/>
          </rPr>
          <t>Base period: 2024</t>
        </r>
      </text>
    </comment>
    <comment ref="N27" authorId="0" shapeId="0" xr:uid="{5F7491E0-6382-4032-9EF3-DF258CE03CFC}">
      <text>
        <r>
          <rPr>
            <sz val="11"/>
            <color theme="1"/>
            <rFont val="Futura Bk BT"/>
            <family val="2"/>
            <scheme val="minor"/>
          </rPr>
          <t>Base period: 2024</t>
        </r>
      </text>
    </comment>
    <comment ref="S27" authorId="0" shapeId="0" xr:uid="{C8D86EE7-92BB-41D6-AF24-43C14095D7C3}">
      <text>
        <r>
          <rPr>
            <sz val="11"/>
            <color theme="1"/>
            <rFont val="Futura Bk BT"/>
            <family val="2"/>
            <scheme val="minor"/>
          </rPr>
          <t>Base period: 2024</t>
        </r>
      </text>
    </comment>
    <comment ref="D28" authorId="0" shapeId="0" xr:uid="{4BDA3E09-0DD4-4FD3-93C7-3A255FA8102C}">
      <text>
        <r>
          <rPr>
            <sz val="11"/>
            <color theme="1"/>
            <rFont val="Futura Bk BT"/>
            <family val="2"/>
            <scheme val="minor"/>
          </rPr>
          <t>Base period: 2024</t>
        </r>
      </text>
    </comment>
    <comment ref="E28" authorId="0" shapeId="0" xr:uid="{D67A9B32-0447-475F-A016-19D82FAA0858}">
      <text>
        <r>
          <rPr>
            <sz val="11"/>
            <color theme="1"/>
            <rFont val="Futura Bk BT"/>
            <family val="2"/>
            <scheme val="minor"/>
          </rPr>
          <t>Base period: 2024</t>
        </r>
      </text>
    </comment>
    <comment ref="J28" authorId="0" shapeId="0" xr:uid="{AFEA90CC-BB0E-4626-8611-A9B2D1BD0665}">
      <text>
        <r>
          <rPr>
            <sz val="11"/>
            <color theme="1"/>
            <rFont val="Futura Bk BT"/>
            <family val="2"/>
            <scheme val="minor"/>
          </rPr>
          <t>Base period: 2024</t>
        </r>
      </text>
    </comment>
    <comment ref="K28" authorId="0" shapeId="0" xr:uid="{8A21372F-92DB-49DC-9842-9C995628F11D}">
      <text>
        <r>
          <rPr>
            <sz val="11"/>
            <color theme="1"/>
            <rFont val="Futura Bk BT"/>
            <family val="2"/>
            <scheme val="minor"/>
          </rPr>
          <t>Base period: 2024</t>
        </r>
      </text>
    </comment>
    <comment ref="M28" authorId="0" shapeId="0" xr:uid="{AEF30792-B813-43B4-86D7-A5CB6AD4ECA2}">
      <text>
        <r>
          <rPr>
            <sz val="11"/>
            <color theme="1"/>
            <rFont val="Futura Bk BT"/>
            <family val="2"/>
            <scheme val="minor"/>
          </rPr>
          <t>Base period: 2024</t>
        </r>
      </text>
    </comment>
    <comment ref="N28" authorId="0" shapeId="0" xr:uid="{BDD3866F-64CB-4FF2-9B76-C2438216972D}">
      <text>
        <r>
          <rPr>
            <sz val="11"/>
            <color theme="1"/>
            <rFont val="Futura Bk BT"/>
            <family val="2"/>
            <scheme val="minor"/>
          </rPr>
          <t>Base period: 2024</t>
        </r>
      </text>
    </comment>
    <comment ref="P28" authorId="0" shapeId="0" xr:uid="{8511CD3C-84B5-4FB4-A65F-D4B736713BBB}">
      <text>
        <r>
          <rPr>
            <sz val="11"/>
            <color theme="1"/>
            <rFont val="Futura Bk BT"/>
            <family val="2"/>
            <scheme val="minor"/>
          </rPr>
          <t>Base period: 2024</t>
        </r>
      </text>
    </comment>
    <comment ref="Q28" authorId="0" shapeId="0" xr:uid="{54CC9090-E9CA-4B07-BF7C-651D8F076639}">
      <text>
        <r>
          <rPr>
            <sz val="11"/>
            <color theme="1"/>
            <rFont val="Futura Bk BT"/>
            <family val="2"/>
            <scheme val="minor"/>
          </rPr>
          <t>Base period: 2024</t>
        </r>
      </text>
    </comment>
    <comment ref="S28" authorId="0" shapeId="0" xr:uid="{D92B4C99-5CE9-450D-A923-127AD92B7D7B}">
      <text>
        <r>
          <rPr>
            <sz val="11"/>
            <color theme="1"/>
            <rFont val="Futura Bk BT"/>
            <family val="2"/>
            <scheme val="minor"/>
          </rPr>
          <t>Base period: 2024</t>
        </r>
      </text>
    </comment>
    <comment ref="D29" authorId="0" shapeId="0" xr:uid="{91949048-9135-44BB-8DFF-00774A681766}">
      <text>
        <r>
          <rPr>
            <sz val="11"/>
            <color theme="1"/>
            <rFont val="Futura Bk BT"/>
            <family val="2"/>
            <scheme val="minor"/>
          </rPr>
          <t>Base period: 2024</t>
        </r>
      </text>
    </comment>
    <comment ref="E29" authorId="0" shapeId="0" xr:uid="{D015B3EB-A81E-4ADC-9B10-845338FE4777}">
      <text>
        <r>
          <rPr>
            <sz val="11"/>
            <color theme="1"/>
            <rFont val="Futura Bk BT"/>
            <family val="2"/>
            <scheme val="minor"/>
          </rPr>
          <t>Base period: 2024</t>
        </r>
      </text>
    </comment>
    <comment ref="G29" authorId="0" shapeId="0" xr:uid="{E68E95DB-49E2-4569-A71D-1E38ADBC39F4}">
      <text>
        <r>
          <rPr>
            <sz val="11"/>
            <color theme="1"/>
            <rFont val="Futura Bk BT"/>
            <family val="2"/>
            <scheme val="minor"/>
          </rPr>
          <t>Base period: 2024</t>
        </r>
      </text>
    </comment>
    <comment ref="H29" authorId="0" shapeId="0" xr:uid="{9D1FE3DB-2569-4A98-BDEC-E71FA886B77C}">
      <text>
        <r>
          <rPr>
            <sz val="11"/>
            <color theme="1"/>
            <rFont val="Futura Bk BT"/>
            <family val="2"/>
            <scheme val="minor"/>
          </rPr>
          <t>Base period: 2024</t>
        </r>
      </text>
    </comment>
    <comment ref="J29" authorId="0" shapeId="0" xr:uid="{6785F670-80D5-4D10-9685-E16E589D8079}">
      <text>
        <r>
          <rPr>
            <sz val="11"/>
            <color theme="1"/>
            <rFont val="Futura Bk BT"/>
            <family val="2"/>
            <scheme val="minor"/>
          </rPr>
          <t>Base period: 2024</t>
        </r>
      </text>
    </comment>
    <comment ref="K29" authorId="0" shapeId="0" xr:uid="{8375D136-6C6F-4FBA-B163-E616050461A0}">
      <text>
        <r>
          <rPr>
            <sz val="11"/>
            <color theme="1"/>
            <rFont val="Futura Bk BT"/>
            <family val="2"/>
            <scheme val="minor"/>
          </rPr>
          <t>Base period: 2024</t>
        </r>
      </text>
    </comment>
    <comment ref="M29" authorId="0" shapeId="0" xr:uid="{FDC8145B-7BAD-4C4C-BDAF-B6A7E4E70391}">
      <text>
        <r>
          <rPr>
            <sz val="11"/>
            <color theme="1"/>
            <rFont val="Futura Bk BT"/>
            <family val="2"/>
            <scheme val="minor"/>
          </rPr>
          <t>Base period: 2024</t>
        </r>
      </text>
    </comment>
    <comment ref="N29" authorId="0" shapeId="0" xr:uid="{1532DD81-8586-4F6D-8D25-F76B2A2E50D3}">
      <text>
        <r>
          <rPr>
            <sz val="11"/>
            <color theme="1"/>
            <rFont val="Futura Bk BT"/>
            <family val="2"/>
            <scheme val="minor"/>
          </rPr>
          <t>Base period: 2024</t>
        </r>
      </text>
    </comment>
    <comment ref="P29" authorId="0" shapeId="0" xr:uid="{289758E9-3F25-4F71-AC71-328FF1D094C6}">
      <text>
        <r>
          <rPr>
            <sz val="11"/>
            <color theme="1"/>
            <rFont val="Futura Bk BT"/>
            <family val="2"/>
            <scheme val="minor"/>
          </rPr>
          <t>Base period: 2024</t>
        </r>
      </text>
    </comment>
    <comment ref="Q29" authorId="0" shapeId="0" xr:uid="{2D662073-C49D-4094-BBBC-C026CB2C6012}">
      <text>
        <r>
          <rPr>
            <sz val="11"/>
            <color theme="1"/>
            <rFont val="Futura Bk BT"/>
            <family val="2"/>
            <scheme val="minor"/>
          </rPr>
          <t>Base period: 2024</t>
        </r>
      </text>
    </comment>
    <comment ref="S29" authorId="0" shapeId="0" xr:uid="{1C8FD8CF-F635-48E9-85D0-7C5672CFE8DA}">
      <text>
        <r>
          <rPr>
            <sz val="11"/>
            <color theme="1"/>
            <rFont val="Futura Bk BT"/>
            <family val="2"/>
            <scheme val="minor"/>
          </rPr>
          <t>Base period: 2024</t>
        </r>
      </text>
    </comment>
    <comment ref="D30" authorId="0" shapeId="0" xr:uid="{EE2AC6AB-BE9E-421C-948A-1B733121D3C8}">
      <text>
        <r>
          <rPr>
            <sz val="11"/>
            <color theme="1"/>
            <rFont val="Futura Bk BT"/>
            <family val="2"/>
            <scheme val="minor"/>
          </rPr>
          <t>Base period: 2024</t>
        </r>
      </text>
    </comment>
    <comment ref="E30" authorId="0" shapeId="0" xr:uid="{A34B8AEB-9234-4A9F-9A98-13AD6B331467}">
      <text>
        <r>
          <rPr>
            <sz val="11"/>
            <color theme="1"/>
            <rFont val="Futura Bk BT"/>
            <family val="2"/>
            <scheme val="minor"/>
          </rPr>
          <t>Base period: 2024</t>
        </r>
      </text>
    </comment>
    <comment ref="G30" authorId="0" shapeId="0" xr:uid="{856AF6B2-7F7E-4747-8ECF-E4DCB59F28B9}">
      <text>
        <r>
          <rPr>
            <sz val="11"/>
            <color theme="1"/>
            <rFont val="Futura Bk BT"/>
            <family val="2"/>
            <scheme val="minor"/>
          </rPr>
          <t>Base period: 2024</t>
        </r>
      </text>
    </comment>
    <comment ref="H30" authorId="0" shapeId="0" xr:uid="{07F21507-9095-4DB3-868F-2E7A5B5AF88F}">
      <text>
        <r>
          <rPr>
            <sz val="11"/>
            <color theme="1"/>
            <rFont val="Futura Bk BT"/>
            <family val="2"/>
            <scheme val="minor"/>
          </rPr>
          <t>Base period: 2024</t>
        </r>
      </text>
    </comment>
    <comment ref="J30" authorId="0" shapeId="0" xr:uid="{2D977F39-E7CA-4891-A388-4E322BD8853E}">
      <text>
        <r>
          <rPr>
            <sz val="11"/>
            <color theme="1"/>
            <rFont val="Futura Bk BT"/>
            <family val="2"/>
            <scheme val="minor"/>
          </rPr>
          <t>Base period: 2024</t>
        </r>
      </text>
    </comment>
    <comment ref="K30" authorId="0" shapeId="0" xr:uid="{82C44C39-C208-42B8-BFD3-B4BF07ECA179}">
      <text>
        <r>
          <rPr>
            <sz val="11"/>
            <color theme="1"/>
            <rFont val="Futura Bk BT"/>
            <family val="2"/>
            <scheme val="minor"/>
          </rPr>
          <t>Base period: 2024</t>
        </r>
      </text>
    </comment>
    <comment ref="M30" authorId="0" shapeId="0" xr:uid="{455F5EEC-1138-4EC8-B226-0BE7AB9BB7D7}">
      <text>
        <r>
          <rPr>
            <sz val="11"/>
            <color theme="1"/>
            <rFont val="Futura Bk BT"/>
            <family val="2"/>
            <scheme val="minor"/>
          </rPr>
          <t>Base period: 2024</t>
        </r>
      </text>
    </comment>
    <comment ref="N30" authorId="0" shapeId="0" xr:uid="{62403DDE-D337-4341-80FC-E28FEF1B71CE}">
      <text>
        <r>
          <rPr>
            <sz val="11"/>
            <color theme="1"/>
            <rFont val="Futura Bk BT"/>
            <family val="2"/>
            <scheme val="minor"/>
          </rPr>
          <t>Base period: 2024</t>
        </r>
      </text>
    </comment>
    <comment ref="P30" authorId="0" shapeId="0" xr:uid="{EB97F7BD-72FF-423C-998F-B532B6CF7267}">
      <text>
        <r>
          <rPr>
            <sz val="11"/>
            <color theme="1"/>
            <rFont val="Futura Bk BT"/>
            <family val="2"/>
            <scheme val="minor"/>
          </rPr>
          <t>Base period: 2024</t>
        </r>
      </text>
    </comment>
    <comment ref="Q30" authorId="0" shapeId="0" xr:uid="{77C18131-EF02-4FEF-B43C-61224BA1B469}">
      <text>
        <r>
          <rPr>
            <sz val="11"/>
            <color theme="1"/>
            <rFont val="Futura Bk BT"/>
            <family val="2"/>
            <scheme val="minor"/>
          </rPr>
          <t>Base period: 2024</t>
        </r>
      </text>
    </comment>
    <comment ref="S30" authorId="0" shapeId="0" xr:uid="{E9975E35-DDB2-4579-80E2-1CBD9DB25B82}">
      <text>
        <r>
          <rPr>
            <sz val="11"/>
            <color theme="1"/>
            <rFont val="Futura Bk BT"/>
            <family val="2"/>
            <scheme val="minor"/>
          </rPr>
          <t>Base period: 2024</t>
        </r>
      </text>
    </comment>
    <comment ref="D31" authorId="0" shapeId="0" xr:uid="{58A3AA7C-85EC-48AF-B500-3199D90DC317}">
      <text>
        <r>
          <rPr>
            <sz val="11"/>
            <color theme="1"/>
            <rFont val="Futura Bk BT"/>
            <family val="2"/>
            <scheme val="minor"/>
          </rPr>
          <t>Base period: 2024</t>
        </r>
      </text>
    </comment>
    <comment ref="E31" authorId="0" shapeId="0" xr:uid="{EEB2FD21-A16F-4BE0-81EC-506593233D92}">
      <text>
        <r>
          <rPr>
            <sz val="11"/>
            <color theme="1"/>
            <rFont val="Futura Bk BT"/>
            <family val="2"/>
            <scheme val="minor"/>
          </rPr>
          <t>Base period: 2024</t>
        </r>
      </text>
    </comment>
    <comment ref="G31" authorId="0" shapeId="0" xr:uid="{EB3AC82C-D9BC-4504-9EE9-AA46F4E10288}">
      <text>
        <r>
          <rPr>
            <sz val="11"/>
            <color theme="1"/>
            <rFont val="Futura Bk BT"/>
            <family val="2"/>
            <scheme val="minor"/>
          </rPr>
          <t>Base period: 2024</t>
        </r>
      </text>
    </comment>
    <comment ref="H31" authorId="0" shapeId="0" xr:uid="{C07F5E6C-48A5-47FF-B786-266739AAE74F}">
      <text>
        <r>
          <rPr>
            <sz val="11"/>
            <color theme="1"/>
            <rFont val="Futura Bk BT"/>
            <family val="2"/>
            <scheme val="minor"/>
          </rPr>
          <t>Base period: 2024</t>
        </r>
      </text>
    </comment>
    <comment ref="J31" authorId="0" shapeId="0" xr:uid="{87ACC693-D100-489D-A845-90C633A70B4B}">
      <text>
        <r>
          <rPr>
            <sz val="11"/>
            <color theme="1"/>
            <rFont val="Futura Bk BT"/>
            <family val="2"/>
            <scheme val="minor"/>
          </rPr>
          <t>Base period: 2024</t>
        </r>
      </text>
    </comment>
    <comment ref="K31" authorId="0" shapeId="0" xr:uid="{E7FDAA65-F9D7-42F1-A888-752B4B85CBDB}">
      <text>
        <r>
          <rPr>
            <sz val="11"/>
            <color theme="1"/>
            <rFont val="Futura Bk BT"/>
            <family val="2"/>
            <scheme val="minor"/>
          </rPr>
          <t>Base period: 2024</t>
        </r>
      </text>
    </comment>
    <comment ref="M31" authorId="0" shapeId="0" xr:uid="{8D6E1D2B-BCAF-4978-A199-4CB8083A4EAF}">
      <text>
        <r>
          <rPr>
            <sz val="11"/>
            <color theme="1"/>
            <rFont val="Futura Bk BT"/>
            <family val="2"/>
            <scheme val="minor"/>
          </rPr>
          <t>Base period: 2024</t>
        </r>
      </text>
    </comment>
    <comment ref="N31" authorId="0" shapeId="0" xr:uid="{F3C1C7E7-8D37-4C32-B944-283933B7CF0E}">
      <text>
        <r>
          <rPr>
            <sz val="11"/>
            <color theme="1"/>
            <rFont val="Futura Bk BT"/>
            <family val="2"/>
            <scheme val="minor"/>
          </rPr>
          <t>Base period: 2024</t>
        </r>
      </text>
    </comment>
    <comment ref="P31" authorId="0" shapeId="0" xr:uid="{0E878FA0-A795-44A7-BB24-25111612CAC3}">
      <text>
        <r>
          <rPr>
            <sz val="11"/>
            <color theme="1"/>
            <rFont val="Futura Bk BT"/>
            <family val="2"/>
            <scheme val="minor"/>
          </rPr>
          <t>Base period: 2024</t>
        </r>
      </text>
    </comment>
    <comment ref="Q31" authorId="0" shapeId="0" xr:uid="{78D063CE-0E9B-4EF9-B32F-202126698AC3}">
      <text>
        <r>
          <rPr>
            <sz val="11"/>
            <color theme="1"/>
            <rFont val="Futura Bk BT"/>
            <family val="2"/>
            <scheme val="minor"/>
          </rPr>
          <t>Base period: 2024</t>
        </r>
      </text>
    </comment>
    <comment ref="S31" authorId="0" shapeId="0" xr:uid="{5FE808D2-2F59-409D-8C4D-91E2D229F95B}">
      <text>
        <r>
          <rPr>
            <sz val="11"/>
            <color theme="1"/>
            <rFont val="Futura Bk BT"/>
            <family val="2"/>
            <scheme val="minor"/>
          </rPr>
          <t>Base period: 2024</t>
        </r>
      </text>
    </comment>
    <comment ref="D32" authorId="0" shapeId="0" xr:uid="{563764B8-3B5A-42B9-8B0F-2F78A338BA83}">
      <text>
        <r>
          <rPr>
            <sz val="11"/>
            <color theme="1"/>
            <rFont val="Futura Bk BT"/>
            <family val="2"/>
            <scheme val="minor"/>
          </rPr>
          <t>Base period: 2024</t>
        </r>
      </text>
    </comment>
    <comment ref="E32" authorId="0" shapeId="0" xr:uid="{DA464570-99A3-46E6-8115-529478BA30FB}">
      <text>
        <r>
          <rPr>
            <sz val="11"/>
            <color theme="1"/>
            <rFont val="Futura Bk BT"/>
            <family val="2"/>
            <scheme val="minor"/>
          </rPr>
          <t>Base period: 2024</t>
        </r>
      </text>
    </comment>
    <comment ref="G32" authorId="0" shapeId="0" xr:uid="{BDAA2980-4E94-408E-8B3C-58D1678E41E9}">
      <text>
        <r>
          <rPr>
            <sz val="11"/>
            <color theme="1"/>
            <rFont val="Futura Bk BT"/>
            <family val="2"/>
            <scheme val="minor"/>
          </rPr>
          <t>Base period: 2024</t>
        </r>
      </text>
    </comment>
    <comment ref="H32" authorId="0" shapeId="0" xr:uid="{5B719874-D913-4C29-9AD1-92B61F12CA6C}">
      <text>
        <r>
          <rPr>
            <sz val="11"/>
            <color theme="1"/>
            <rFont val="Futura Bk BT"/>
            <family val="2"/>
            <scheme val="minor"/>
          </rPr>
          <t>Base period: 2024</t>
        </r>
      </text>
    </comment>
    <comment ref="J32" authorId="0" shapeId="0" xr:uid="{15447C41-6FAD-4CD0-B1C5-D5903386E5A2}">
      <text>
        <r>
          <rPr>
            <sz val="11"/>
            <color theme="1"/>
            <rFont val="Futura Bk BT"/>
            <family val="2"/>
            <scheme val="minor"/>
          </rPr>
          <t>Base period: 2024</t>
        </r>
      </text>
    </comment>
    <comment ref="K32" authorId="0" shapeId="0" xr:uid="{B37F25D0-B52E-4508-ADBD-6D5759610927}">
      <text>
        <r>
          <rPr>
            <sz val="11"/>
            <color theme="1"/>
            <rFont val="Futura Bk BT"/>
            <family val="2"/>
            <scheme val="minor"/>
          </rPr>
          <t>Base period: 2024</t>
        </r>
      </text>
    </comment>
    <comment ref="M32" authorId="0" shapeId="0" xr:uid="{15CF5596-CEC4-44EE-8572-87B1D35344F6}">
      <text>
        <r>
          <rPr>
            <sz val="11"/>
            <color theme="1"/>
            <rFont val="Futura Bk BT"/>
            <family val="2"/>
            <scheme val="minor"/>
          </rPr>
          <t>Base period: 2024</t>
        </r>
      </text>
    </comment>
    <comment ref="N32" authorId="0" shapeId="0" xr:uid="{4E162D88-BA3F-4251-B437-AA557DDD616A}">
      <text>
        <r>
          <rPr>
            <sz val="11"/>
            <color theme="1"/>
            <rFont val="Futura Bk BT"/>
            <family val="2"/>
            <scheme val="minor"/>
          </rPr>
          <t>Base period: 2024</t>
        </r>
      </text>
    </comment>
    <comment ref="P32" authorId="0" shapeId="0" xr:uid="{2F04F430-7B31-41D7-97EF-F2E3AA0FD877}">
      <text>
        <r>
          <rPr>
            <sz val="11"/>
            <color theme="1"/>
            <rFont val="Futura Bk BT"/>
            <family val="2"/>
            <scheme val="minor"/>
          </rPr>
          <t>Base period: 2024</t>
        </r>
      </text>
    </comment>
    <comment ref="Q32" authorId="0" shapeId="0" xr:uid="{065C4E83-A983-4B60-98DB-1F791882BFDA}">
      <text>
        <r>
          <rPr>
            <sz val="11"/>
            <color theme="1"/>
            <rFont val="Futura Bk BT"/>
            <family val="2"/>
            <scheme val="minor"/>
          </rPr>
          <t>Base period: 2024</t>
        </r>
      </text>
    </comment>
    <comment ref="S32" authorId="0" shapeId="0" xr:uid="{1BD4F1AF-D0E6-4FA7-AEAC-3537F7FB9804}">
      <text>
        <r>
          <rPr>
            <sz val="11"/>
            <color theme="1"/>
            <rFont val="Futura Bk BT"/>
            <family val="2"/>
            <scheme val="minor"/>
          </rPr>
          <t>Base period: 2024</t>
        </r>
      </text>
    </comment>
    <comment ref="D33" authorId="0" shapeId="0" xr:uid="{F58BFEA6-31D6-4870-92B1-7BE27EAAF930}">
      <text>
        <r>
          <rPr>
            <sz val="11"/>
            <color theme="1"/>
            <rFont val="Futura Bk BT"/>
            <family val="2"/>
            <scheme val="minor"/>
          </rPr>
          <t>Base period: 2024</t>
        </r>
      </text>
    </comment>
    <comment ref="E33" authorId="0" shapeId="0" xr:uid="{40936937-2A34-450E-92E8-E0956D82CD6A}">
      <text>
        <r>
          <rPr>
            <sz val="11"/>
            <color theme="1"/>
            <rFont val="Futura Bk BT"/>
            <family val="2"/>
            <scheme val="minor"/>
          </rPr>
          <t>Base period: 2024</t>
        </r>
      </text>
    </comment>
    <comment ref="G33" authorId="0" shapeId="0" xr:uid="{6C2E14E6-B3B1-423C-BDDC-C94DC4FD68AC}">
      <text>
        <r>
          <rPr>
            <sz val="11"/>
            <color theme="1"/>
            <rFont val="Futura Bk BT"/>
            <family val="2"/>
            <scheme val="minor"/>
          </rPr>
          <t>Base period: 2024</t>
        </r>
      </text>
    </comment>
    <comment ref="H33" authorId="0" shapeId="0" xr:uid="{6B365DBB-CF2B-43A8-8952-CC1CE3714EB8}">
      <text>
        <r>
          <rPr>
            <sz val="11"/>
            <color theme="1"/>
            <rFont val="Futura Bk BT"/>
            <family val="2"/>
            <scheme val="minor"/>
          </rPr>
          <t>Base period: 2024</t>
        </r>
      </text>
    </comment>
    <comment ref="J33" authorId="0" shapeId="0" xr:uid="{8BD8826F-0C17-4930-889D-E34EE226BA8E}">
      <text>
        <r>
          <rPr>
            <sz val="11"/>
            <color theme="1"/>
            <rFont val="Futura Bk BT"/>
            <family val="2"/>
            <scheme val="minor"/>
          </rPr>
          <t>Base period: 2024</t>
        </r>
      </text>
    </comment>
    <comment ref="K33" authorId="0" shapeId="0" xr:uid="{C36D6ABD-1589-49F8-97DB-07D59BF95DB0}">
      <text>
        <r>
          <rPr>
            <sz val="11"/>
            <color theme="1"/>
            <rFont val="Futura Bk BT"/>
            <family val="2"/>
            <scheme val="minor"/>
          </rPr>
          <t>Base period: 2024</t>
        </r>
      </text>
    </comment>
    <comment ref="M33" authorId="0" shapeId="0" xr:uid="{DDD0D6E5-4347-40ED-BC0A-FBCECE8DAD24}">
      <text>
        <r>
          <rPr>
            <sz val="11"/>
            <color theme="1"/>
            <rFont val="Futura Bk BT"/>
            <family val="2"/>
            <scheme val="minor"/>
          </rPr>
          <t>Base period: 2024</t>
        </r>
      </text>
    </comment>
    <comment ref="N33" authorId="0" shapeId="0" xr:uid="{E2ED931F-54CB-4EDD-8F62-AF8F8CBFDA2D}">
      <text>
        <r>
          <rPr>
            <sz val="11"/>
            <color theme="1"/>
            <rFont val="Futura Bk BT"/>
            <family val="2"/>
            <scheme val="minor"/>
          </rPr>
          <t>Base period: 2024</t>
        </r>
      </text>
    </comment>
    <comment ref="P33" authorId="0" shapeId="0" xr:uid="{55CC3197-E945-4F08-AE32-D9DE73920A5E}">
      <text>
        <r>
          <rPr>
            <sz val="11"/>
            <color theme="1"/>
            <rFont val="Futura Bk BT"/>
            <family val="2"/>
            <scheme val="minor"/>
          </rPr>
          <t>Base period: 2024</t>
        </r>
      </text>
    </comment>
    <comment ref="Q33" authorId="0" shapeId="0" xr:uid="{0418A1D2-9306-424B-83FA-B333F170A6DE}">
      <text>
        <r>
          <rPr>
            <sz val="11"/>
            <color theme="1"/>
            <rFont val="Futura Bk BT"/>
            <family val="2"/>
            <scheme val="minor"/>
          </rPr>
          <t>Base period: 2024</t>
        </r>
      </text>
    </comment>
    <comment ref="S33" authorId="0" shapeId="0" xr:uid="{19BEB82E-6738-4C59-97D6-336A014186AC}">
      <text>
        <r>
          <rPr>
            <sz val="11"/>
            <color theme="1"/>
            <rFont val="Futura Bk BT"/>
            <family val="2"/>
            <scheme val="minor"/>
          </rPr>
          <t>Base period: 2024</t>
        </r>
      </text>
    </comment>
    <comment ref="D34" authorId="0" shapeId="0" xr:uid="{53269496-6D52-422C-A9D6-DFD9DB5CC39E}">
      <text>
        <r>
          <rPr>
            <sz val="11"/>
            <color theme="1"/>
            <rFont val="Futura Bk BT"/>
            <family val="2"/>
            <scheme val="minor"/>
          </rPr>
          <t>Base period: 2024</t>
        </r>
      </text>
    </comment>
    <comment ref="E34" authorId="0" shapeId="0" xr:uid="{1B979D6D-3030-4FF8-B33C-5495993788DF}">
      <text>
        <r>
          <rPr>
            <sz val="11"/>
            <color theme="1"/>
            <rFont val="Futura Bk BT"/>
            <family val="2"/>
            <scheme val="minor"/>
          </rPr>
          <t>Base period: 2024</t>
        </r>
      </text>
    </comment>
    <comment ref="G34" authorId="0" shapeId="0" xr:uid="{918299ED-A3B9-4617-913F-981530AA6443}">
      <text>
        <r>
          <rPr>
            <sz val="11"/>
            <color theme="1"/>
            <rFont val="Futura Bk BT"/>
            <family val="2"/>
            <scheme val="minor"/>
          </rPr>
          <t>Base period: 2024</t>
        </r>
      </text>
    </comment>
    <comment ref="H34" authorId="0" shapeId="0" xr:uid="{E04BBA9D-020C-43B6-9F3F-1AC192099F63}">
      <text>
        <r>
          <rPr>
            <sz val="11"/>
            <color theme="1"/>
            <rFont val="Futura Bk BT"/>
            <family val="2"/>
            <scheme val="minor"/>
          </rPr>
          <t>Base period: 2024</t>
        </r>
      </text>
    </comment>
    <comment ref="M34" authorId="0" shapeId="0" xr:uid="{3B922C03-7B33-46B9-917E-A382DB4D8F17}">
      <text>
        <r>
          <rPr>
            <sz val="11"/>
            <color theme="1"/>
            <rFont val="Futura Bk BT"/>
            <family val="2"/>
            <scheme val="minor"/>
          </rPr>
          <t>Base period: 2024</t>
        </r>
      </text>
    </comment>
    <comment ref="N34" authorId="0" shapeId="0" xr:uid="{125CFE9F-30E9-4BFF-A7D5-246E56AEEF59}">
      <text>
        <r>
          <rPr>
            <sz val="11"/>
            <color theme="1"/>
            <rFont val="Futura Bk BT"/>
            <family val="2"/>
            <scheme val="minor"/>
          </rPr>
          <t>Base period: 2024</t>
        </r>
      </text>
    </comment>
    <comment ref="P34" authorId="0" shapeId="0" xr:uid="{B11BDB30-3BE6-4F85-AA34-6DA3687F1E49}">
      <text>
        <r>
          <rPr>
            <sz val="11"/>
            <color theme="1"/>
            <rFont val="Futura Bk BT"/>
            <family val="2"/>
            <scheme val="minor"/>
          </rPr>
          <t>Base period: 2024</t>
        </r>
      </text>
    </comment>
    <comment ref="Q34" authorId="0" shapeId="0" xr:uid="{84881D40-575F-46E7-A45F-FB118663CA32}">
      <text>
        <r>
          <rPr>
            <sz val="11"/>
            <color theme="1"/>
            <rFont val="Futura Bk BT"/>
            <family val="2"/>
            <scheme val="minor"/>
          </rPr>
          <t>Base period: 2024</t>
        </r>
      </text>
    </comment>
    <comment ref="S34" authorId="0" shapeId="0" xr:uid="{C7BC612F-7CD8-485B-BE76-D6C474D4932B}">
      <text>
        <r>
          <rPr>
            <sz val="11"/>
            <color theme="1"/>
            <rFont val="Futura Bk BT"/>
            <family val="2"/>
            <scheme val="minor"/>
          </rPr>
          <t>Base period: 2024</t>
        </r>
      </text>
    </comment>
    <comment ref="D35" authorId="0" shapeId="0" xr:uid="{F6F20C27-1366-41B5-9859-49066A8414D3}">
      <text>
        <r>
          <rPr>
            <sz val="11"/>
            <color theme="1"/>
            <rFont val="Futura Bk BT"/>
            <family val="2"/>
            <scheme val="minor"/>
          </rPr>
          <t>Base period: 2024</t>
        </r>
      </text>
    </comment>
    <comment ref="E35" authorId="0" shapeId="0" xr:uid="{3B0530F8-24E6-42E2-99F0-500A13287CC5}">
      <text>
        <r>
          <rPr>
            <sz val="11"/>
            <color theme="1"/>
            <rFont val="Futura Bk BT"/>
            <family val="2"/>
            <scheme val="minor"/>
          </rPr>
          <t>Base period: 2024</t>
        </r>
      </text>
    </comment>
    <comment ref="G35" authorId="0" shapeId="0" xr:uid="{DEBD893B-FC58-4313-924B-49E99D71D963}">
      <text>
        <r>
          <rPr>
            <sz val="11"/>
            <color theme="1"/>
            <rFont val="Futura Bk BT"/>
            <family val="2"/>
            <scheme val="minor"/>
          </rPr>
          <t>Base period: 2024</t>
        </r>
      </text>
    </comment>
    <comment ref="H35" authorId="0" shapeId="0" xr:uid="{2A163707-6313-4EA5-91FA-7877CFB90D7D}">
      <text>
        <r>
          <rPr>
            <sz val="11"/>
            <color theme="1"/>
            <rFont val="Futura Bk BT"/>
            <family val="2"/>
            <scheme val="minor"/>
          </rPr>
          <t>Base period: 2024</t>
        </r>
      </text>
    </comment>
    <comment ref="J35" authorId="0" shapeId="0" xr:uid="{F1625601-A8B7-41CD-BC71-AA80EEBF631C}">
      <text>
        <r>
          <rPr>
            <sz val="11"/>
            <color theme="1"/>
            <rFont val="Futura Bk BT"/>
            <family val="2"/>
            <scheme val="minor"/>
          </rPr>
          <t>Base period: 2024</t>
        </r>
      </text>
    </comment>
    <comment ref="K35" authorId="0" shapeId="0" xr:uid="{494E812D-0E44-4CA6-A2CF-7CF6A3BC97F3}">
      <text>
        <r>
          <rPr>
            <sz val="11"/>
            <color theme="1"/>
            <rFont val="Futura Bk BT"/>
            <family val="2"/>
            <scheme val="minor"/>
          </rPr>
          <t>Base period: 2024</t>
        </r>
      </text>
    </comment>
    <comment ref="M35" authorId="0" shapeId="0" xr:uid="{AE8B6A0B-25F3-4F1A-9037-8ACBAE371BFB}">
      <text>
        <r>
          <rPr>
            <sz val="11"/>
            <color theme="1"/>
            <rFont val="Futura Bk BT"/>
            <family val="2"/>
            <scheme val="minor"/>
          </rPr>
          <t>Base period: 2024</t>
        </r>
      </text>
    </comment>
    <comment ref="N35" authorId="0" shapeId="0" xr:uid="{C61C9B21-3D53-4AC8-86B7-B577A231FDBC}">
      <text>
        <r>
          <rPr>
            <sz val="11"/>
            <color theme="1"/>
            <rFont val="Futura Bk BT"/>
            <family val="2"/>
            <scheme val="minor"/>
          </rPr>
          <t>Base period: 2024</t>
        </r>
      </text>
    </comment>
    <comment ref="P35" authorId="0" shapeId="0" xr:uid="{2098C3DB-C330-4F82-81FB-53BA5B196AD7}">
      <text>
        <r>
          <rPr>
            <sz val="11"/>
            <color theme="1"/>
            <rFont val="Futura Bk BT"/>
            <family val="2"/>
            <scheme val="minor"/>
          </rPr>
          <t>Base period: 2024</t>
        </r>
      </text>
    </comment>
    <comment ref="Q35" authorId="0" shapeId="0" xr:uid="{E6425A2E-ABF7-46B3-9CBB-F0AFD2B6EBEB}">
      <text>
        <r>
          <rPr>
            <sz val="11"/>
            <color theme="1"/>
            <rFont val="Futura Bk BT"/>
            <family val="2"/>
            <scheme val="minor"/>
          </rPr>
          <t>Base period: 2024</t>
        </r>
      </text>
    </comment>
    <comment ref="S35" authorId="0" shapeId="0" xr:uid="{F9E33CCD-444F-4635-BE6A-E04AD800F72B}">
      <text>
        <r>
          <rPr>
            <sz val="11"/>
            <color theme="1"/>
            <rFont val="Futura Bk BT"/>
            <family val="2"/>
            <scheme val="minor"/>
          </rPr>
          <t>Base period: 2024</t>
        </r>
      </text>
    </comment>
    <comment ref="D36" authorId="0" shapeId="0" xr:uid="{80524EC0-7C51-4A22-87D3-FFC343ADAA87}">
      <text>
        <r>
          <rPr>
            <sz val="11"/>
            <color theme="1"/>
            <rFont val="Futura Bk BT"/>
            <family val="2"/>
            <scheme val="minor"/>
          </rPr>
          <t>Base period: 2024</t>
        </r>
      </text>
    </comment>
    <comment ref="E36" authorId="0" shapeId="0" xr:uid="{0EB6B63A-5FCA-4A84-8343-8B4A8AE1A329}">
      <text>
        <r>
          <rPr>
            <sz val="11"/>
            <color theme="1"/>
            <rFont val="Futura Bk BT"/>
            <family val="2"/>
            <scheme val="minor"/>
          </rPr>
          <t>Base period: 2024</t>
        </r>
      </text>
    </comment>
    <comment ref="G36" authorId="0" shapeId="0" xr:uid="{0DAACA5D-312A-4D9A-BE46-0B29B6FF36F7}">
      <text>
        <r>
          <rPr>
            <sz val="11"/>
            <color theme="1"/>
            <rFont val="Futura Bk BT"/>
            <family val="2"/>
            <scheme val="minor"/>
          </rPr>
          <t>Base period: 2024</t>
        </r>
      </text>
    </comment>
    <comment ref="H36" authorId="0" shapeId="0" xr:uid="{3C471813-59F2-4B78-A3D6-9E09BDFC4BB2}">
      <text>
        <r>
          <rPr>
            <sz val="11"/>
            <color theme="1"/>
            <rFont val="Futura Bk BT"/>
            <family val="2"/>
            <scheme val="minor"/>
          </rPr>
          <t>Base period: 2024</t>
        </r>
      </text>
    </comment>
    <comment ref="J36" authorId="0" shapeId="0" xr:uid="{5AC76C3B-B7D8-4F73-859A-4D426FF1FAFD}">
      <text>
        <r>
          <rPr>
            <sz val="11"/>
            <color theme="1"/>
            <rFont val="Futura Bk BT"/>
            <family val="2"/>
            <scheme val="minor"/>
          </rPr>
          <t>Base period: 2024</t>
        </r>
      </text>
    </comment>
    <comment ref="K36" authorId="0" shapeId="0" xr:uid="{7F04A5CE-1086-4501-842D-8CFB58BE2DE0}">
      <text>
        <r>
          <rPr>
            <sz val="11"/>
            <color theme="1"/>
            <rFont val="Futura Bk BT"/>
            <family val="2"/>
            <scheme val="minor"/>
          </rPr>
          <t>Base period: 2024</t>
        </r>
      </text>
    </comment>
    <comment ref="M36" authorId="0" shapeId="0" xr:uid="{A5B4D9C9-1A3C-4241-A835-687785850666}">
      <text>
        <r>
          <rPr>
            <sz val="11"/>
            <color theme="1"/>
            <rFont val="Futura Bk BT"/>
            <family val="2"/>
            <scheme val="minor"/>
          </rPr>
          <t>Base period: 2024</t>
        </r>
      </text>
    </comment>
    <comment ref="N36" authorId="0" shapeId="0" xr:uid="{DAC7BCE5-9A06-4E94-8920-D07C9F6BF891}">
      <text>
        <r>
          <rPr>
            <sz val="11"/>
            <color theme="1"/>
            <rFont val="Futura Bk BT"/>
            <family val="2"/>
            <scheme val="minor"/>
          </rPr>
          <t>Base period: 2024</t>
        </r>
      </text>
    </comment>
    <comment ref="P36" authorId="0" shapeId="0" xr:uid="{12A80464-0FBD-4399-9772-AEF6079E0FB2}">
      <text>
        <r>
          <rPr>
            <sz val="11"/>
            <color theme="1"/>
            <rFont val="Futura Bk BT"/>
            <family val="2"/>
            <scheme val="minor"/>
          </rPr>
          <t>Base period: 2024</t>
        </r>
      </text>
    </comment>
    <comment ref="Q36" authorId="0" shapeId="0" xr:uid="{BBD31997-20F8-4496-9C28-3ADB23969BDF}">
      <text>
        <r>
          <rPr>
            <sz val="11"/>
            <color theme="1"/>
            <rFont val="Futura Bk BT"/>
            <family val="2"/>
            <scheme val="minor"/>
          </rPr>
          <t>Base period: 2024</t>
        </r>
      </text>
    </comment>
    <comment ref="S36" authorId="0" shapeId="0" xr:uid="{820A9D59-9483-46EE-8F03-BAD1861380CA}">
      <text>
        <r>
          <rPr>
            <sz val="11"/>
            <color theme="1"/>
            <rFont val="Futura Bk BT"/>
            <family val="2"/>
            <scheme val="minor"/>
          </rPr>
          <t>Base period: 2024</t>
        </r>
      </text>
    </comment>
    <comment ref="D37" authorId="0" shapeId="0" xr:uid="{7A0D936D-B538-4C3A-8B5B-CBF542EA1571}">
      <text>
        <r>
          <rPr>
            <sz val="11"/>
            <color theme="1"/>
            <rFont val="Futura Bk BT"/>
            <family val="2"/>
            <scheme val="minor"/>
          </rPr>
          <t>Base period: 2024</t>
        </r>
      </text>
    </comment>
    <comment ref="E37" authorId="0" shapeId="0" xr:uid="{3299F2B2-5312-4BB2-9DD6-427287556F2B}">
      <text>
        <r>
          <rPr>
            <sz val="11"/>
            <color theme="1"/>
            <rFont val="Futura Bk BT"/>
            <family val="2"/>
            <scheme val="minor"/>
          </rPr>
          <t>Base period: 2024</t>
        </r>
      </text>
    </comment>
    <comment ref="F37" authorId="0" shapeId="0" xr:uid="{33718D01-6914-4F32-81F7-E102B0957A27}">
      <text>
        <r>
          <rPr>
            <sz val="11"/>
            <color theme="1"/>
            <rFont val="Futura Bk BT"/>
            <family val="2"/>
            <scheme val="minor"/>
          </rPr>
          <t>Base period: 2024</t>
        </r>
      </text>
    </comment>
    <comment ref="G37" authorId="0" shapeId="0" xr:uid="{B4660EC6-93E7-4F39-BDB8-D0FBE1DC9901}">
      <text>
        <r>
          <rPr>
            <sz val="11"/>
            <color theme="1"/>
            <rFont val="Futura Bk BT"/>
            <family val="2"/>
            <scheme val="minor"/>
          </rPr>
          <t>Base period: 2024</t>
        </r>
      </text>
    </comment>
    <comment ref="H37" authorId="0" shapeId="0" xr:uid="{BCC33F69-E34C-4280-9A6E-CDB12EF084A1}">
      <text>
        <r>
          <rPr>
            <sz val="11"/>
            <color theme="1"/>
            <rFont val="Futura Bk BT"/>
            <family val="2"/>
            <scheme val="minor"/>
          </rPr>
          <t>Base period: 2024</t>
        </r>
      </text>
    </comment>
    <comment ref="I37" authorId="0" shapeId="0" xr:uid="{5484836D-FFE4-4DC3-B5F8-89D33EE2334D}">
      <text>
        <r>
          <rPr>
            <sz val="11"/>
            <color theme="1"/>
            <rFont val="Futura Bk BT"/>
            <family val="2"/>
            <scheme val="minor"/>
          </rPr>
          <t>Base period: 2024</t>
        </r>
      </text>
    </comment>
    <comment ref="J37" authorId="0" shapeId="0" xr:uid="{5CC36D2A-A56A-40D0-9DC4-610CF3C92D73}">
      <text>
        <r>
          <rPr>
            <sz val="11"/>
            <color theme="1"/>
            <rFont val="Futura Bk BT"/>
            <family val="2"/>
            <scheme val="minor"/>
          </rPr>
          <t>Base period: 2024</t>
        </r>
      </text>
    </comment>
    <comment ref="K37" authorId="0" shapeId="0" xr:uid="{15BE3C53-EB19-4651-9FC1-046E33D55148}">
      <text>
        <r>
          <rPr>
            <sz val="11"/>
            <color theme="1"/>
            <rFont val="Futura Bk BT"/>
            <family val="2"/>
            <scheme val="minor"/>
          </rPr>
          <t>Base period: 2024</t>
        </r>
      </text>
    </comment>
    <comment ref="L37" authorId="0" shapeId="0" xr:uid="{DDE5DF77-DDAE-4F0F-85A6-1BDD27592EBA}">
      <text>
        <r>
          <rPr>
            <sz val="11"/>
            <color theme="1"/>
            <rFont val="Futura Bk BT"/>
            <family val="2"/>
            <scheme val="minor"/>
          </rPr>
          <t>Base period: 2024</t>
        </r>
      </text>
    </comment>
    <comment ref="M37" authorId="0" shapeId="0" xr:uid="{A55A1372-C230-4788-80C7-9F42C54ADA38}">
      <text>
        <r>
          <rPr>
            <sz val="11"/>
            <color theme="1"/>
            <rFont val="Futura Bk BT"/>
            <family val="2"/>
            <scheme val="minor"/>
          </rPr>
          <t>Base period: 2024</t>
        </r>
      </text>
    </comment>
    <comment ref="N37" authorId="0" shapeId="0" xr:uid="{E17E6A4C-06F6-4EB7-83C3-EAC60FE6E6B2}">
      <text>
        <r>
          <rPr>
            <sz val="11"/>
            <color theme="1"/>
            <rFont val="Futura Bk BT"/>
            <family val="2"/>
            <scheme val="minor"/>
          </rPr>
          <t>Base period: 2024</t>
        </r>
      </text>
    </comment>
    <comment ref="O37" authorId="0" shapeId="0" xr:uid="{13FFA2B3-B637-46E4-80C4-E0CC935C9B94}">
      <text>
        <r>
          <rPr>
            <sz val="11"/>
            <color theme="1"/>
            <rFont val="Futura Bk BT"/>
            <family val="2"/>
            <scheme val="minor"/>
          </rPr>
          <t>Base period: 2024</t>
        </r>
      </text>
    </comment>
    <comment ref="P37" authorId="0" shapeId="0" xr:uid="{0A892415-27AF-4562-9E36-21E9FE5E225C}">
      <text>
        <r>
          <rPr>
            <sz val="11"/>
            <color theme="1"/>
            <rFont val="Futura Bk BT"/>
            <family val="2"/>
            <scheme val="minor"/>
          </rPr>
          <t>Base period: 2024</t>
        </r>
      </text>
    </comment>
    <comment ref="Q37" authorId="0" shapeId="0" xr:uid="{D6C67B0E-45AE-4C92-80D8-B778AA77C690}">
      <text>
        <r>
          <rPr>
            <sz val="11"/>
            <color theme="1"/>
            <rFont val="Futura Bk BT"/>
            <family val="2"/>
            <scheme val="minor"/>
          </rPr>
          <t>Base period: 2024</t>
        </r>
      </text>
    </comment>
    <comment ref="R37" authorId="0" shapeId="0" xr:uid="{BBF0BE16-AC96-485B-935B-89FA7DB9A327}">
      <text>
        <r>
          <rPr>
            <sz val="11"/>
            <color theme="1"/>
            <rFont val="Futura Bk BT"/>
            <family val="2"/>
            <scheme val="minor"/>
          </rPr>
          <t>Base period: 2024</t>
        </r>
      </text>
    </comment>
    <comment ref="S37" authorId="0" shapeId="0" xr:uid="{0FA227BC-DA75-4731-BE85-FA9BCAA86A1D}">
      <text>
        <r>
          <rPr>
            <sz val="11"/>
            <color theme="1"/>
            <rFont val="Futura Bk BT"/>
            <family val="2"/>
            <scheme val="minor"/>
          </rPr>
          <t>Base period: 2024</t>
        </r>
      </text>
    </comment>
    <comment ref="D38" authorId="0" shapeId="0" xr:uid="{265DFB1C-02FB-4AAD-8F9C-5A46D949226A}">
      <text>
        <r>
          <rPr>
            <sz val="11"/>
            <color theme="1"/>
            <rFont val="Futura Bk BT"/>
            <family val="2"/>
            <scheme val="minor"/>
          </rPr>
          <t>Base period: 2024</t>
        </r>
      </text>
    </comment>
    <comment ref="E38" authorId="0" shapeId="0" xr:uid="{7A4ADBDD-D7E3-4BE8-B435-5C0861B01D89}">
      <text>
        <r>
          <rPr>
            <sz val="11"/>
            <color theme="1"/>
            <rFont val="Futura Bk BT"/>
            <family val="2"/>
            <scheme val="minor"/>
          </rPr>
          <t>Base period: 2024</t>
        </r>
      </text>
    </comment>
    <comment ref="F38" authorId="0" shapeId="0" xr:uid="{786B5FA0-F6DE-47E7-8FDF-B3A1C5884FE4}">
      <text>
        <r>
          <rPr>
            <sz val="11"/>
            <color theme="1"/>
            <rFont val="Futura Bk BT"/>
            <family val="2"/>
            <scheme val="minor"/>
          </rPr>
          <t>Base period: 2024</t>
        </r>
      </text>
    </comment>
    <comment ref="G38" authorId="0" shapeId="0" xr:uid="{6F5F8972-1087-4C45-8018-A403C4551CFA}">
      <text>
        <r>
          <rPr>
            <sz val="11"/>
            <color theme="1"/>
            <rFont val="Futura Bk BT"/>
            <family val="2"/>
            <scheme val="minor"/>
          </rPr>
          <t>Base period: 2024</t>
        </r>
      </text>
    </comment>
    <comment ref="H38" authorId="0" shapeId="0" xr:uid="{4E61486E-37DA-4D2C-ABF3-A153AE7F0DF3}">
      <text>
        <r>
          <rPr>
            <sz val="11"/>
            <color theme="1"/>
            <rFont val="Futura Bk BT"/>
            <family val="2"/>
            <scheme val="minor"/>
          </rPr>
          <t>Base period: 2024</t>
        </r>
      </text>
    </comment>
    <comment ref="I38" authorId="0" shapeId="0" xr:uid="{5465B622-13B3-4E11-9E59-BDD0382ECE3D}">
      <text>
        <r>
          <rPr>
            <sz val="11"/>
            <color theme="1"/>
            <rFont val="Futura Bk BT"/>
            <family val="2"/>
            <scheme val="minor"/>
          </rPr>
          <t>Base period: 2024</t>
        </r>
      </text>
    </comment>
    <comment ref="M38" authorId="0" shapeId="0" xr:uid="{6E29317A-AE7F-4121-8A93-1265ADFA60E7}">
      <text>
        <r>
          <rPr>
            <sz val="11"/>
            <color theme="1"/>
            <rFont val="Futura Bk BT"/>
            <family val="2"/>
            <scheme val="minor"/>
          </rPr>
          <t>Base period: 2024</t>
        </r>
      </text>
    </comment>
    <comment ref="N38" authorId="0" shapeId="0" xr:uid="{2F02B52D-468C-4A63-A5E1-B8CDBAE168EA}">
      <text>
        <r>
          <rPr>
            <sz val="11"/>
            <color theme="1"/>
            <rFont val="Futura Bk BT"/>
            <family val="2"/>
            <scheme val="minor"/>
          </rPr>
          <t>Base period: 2024</t>
        </r>
      </text>
    </comment>
    <comment ref="O38" authorId="0" shapeId="0" xr:uid="{9A1F0F42-528E-48BC-929E-3C44E350B117}">
      <text>
        <r>
          <rPr>
            <sz val="11"/>
            <color theme="1"/>
            <rFont val="Futura Bk BT"/>
            <family val="2"/>
            <scheme val="minor"/>
          </rPr>
          <t>Base period: 2024</t>
        </r>
      </text>
    </comment>
    <comment ref="P38" authorId="0" shapeId="0" xr:uid="{23BFB760-709D-4383-9FE9-1ABD71058DBB}">
      <text>
        <r>
          <rPr>
            <sz val="11"/>
            <color theme="1"/>
            <rFont val="Futura Bk BT"/>
            <family val="2"/>
            <scheme val="minor"/>
          </rPr>
          <t>Base period: 2024</t>
        </r>
      </text>
    </comment>
    <comment ref="Q38" authorId="0" shapeId="0" xr:uid="{94888E03-EEC3-4C03-84EA-674423941068}">
      <text>
        <r>
          <rPr>
            <sz val="11"/>
            <color theme="1"/>
            <rFont val="Futura Bk BT"/>
            <family val="2"/>
            <scheme val="minor"/>
          </rPr>
          <t>Base period: 2024</t>
        </r>
      </text>
    </comment>
    <comment ref="R38" authorId="0" shapeId="0" xr:uid="{596A6A57-1254-4472-8FBA-B889963A9D9B}">
      <text>
        <r>
          <rPr>
            <sz val="11"/>
            <color theme="1"/>
            <rFont val="Futura Bk BT"/>
            <family val="2"/>
            <scheme val="minor"/>
          </rPr>
          <t>Base period: 2024</t>
        </r>
      </text>
    </comment>
    <comment ref="S38" authorId="0" shapeId="0" xr:uid="{2FB94AFC-5B13-4787-8B88-3462EBDB4652}">
      <text>
        <r>
          <rPr>
            <sz val="11"/>
            <color theme="1"/>
            <rFont val="Futura Bk BT"/>
            <family val="2"/>
            <scheme val="minor"/>
          </rPr>
          <t>Base period: 2024</t>
        </r>
      </text>
    </comment>
    <comment ref="D39" authorId="0" shapeId="0" xr:uid="{CFCBA877-48AC-417B-921E-AA3B905F66F8}">
      <text>
        <r>
          <rPr>
            <sz val="11"/>
            <color theme="1"/>
            <rFont val="Futura Bk BT"/>
            <family val="2"/>
            <scheme val="minor"/>
          </rPr>
          <t>Base period: 2024</t>
        </r>
      </text>
    </comment>
    <comment ref="E39" authorId="0" shapeId="0" xr:uid="{49F60735-31EB-4E9C-AEEE-5B62EDD494F4}">
      <text>
        <r>
          <rPr>
            <sz val="11"/>
            <color theme="1"/>
            <rFont val="Futura Bk BT"/>
            <family val="2"/>
            <scheme val="minor"/>
          </rPr>
          <t>Base period: 2024</t>
        </r>
      </text>
    </comment>
    <comment ref="F39" authorId="0" shapeId="0" xr:uid="{8AFCF3B6-8ED2-4B0F-8875-0E18EA2AD875}">
      <text>
        <r>
          <rPr>
            <sz val="11"/>
            <color theme="1"/>
            <rFont val="Futura Bk BT"/>
            <family val="2"/>
            <scheme val="minor"/>
          </rPr>
          <t>Base period: 2024</t>
        </r>
      </text>
    </comment>
    <comment ref="G39" authorId="0" shapeId="0" xr:uid="{D05C9EDA-0CE0-449C-841B-3DDA4148DDE4}">
      <text>
        <r>
          <rPr>
            <sz val="11"/>
            <color theme="1"/>
            <rFont val="Futura Bk BT"/>
            <family val="2"/>
            <scheme val="minor"/>
          </rPr>
          <t>Base period: 2024</t>
        </r>
      </text>
    </comment>
    <comment ref="H39" authorId="0" shapeId="0" xr:uid="{4F6770A8-8D72-4A22-9186-71EBCD76F9EE}">
      <text>
        <r>
          <rPr>
            <sz val="11"/>
            <color theme="1"/>
            <rFont val="Futura Bk BT"/>
            <family val="2"/>
            <scheme val="minor"/>
          </rPr>
          <t>Base period: 2024</t>
        </r>
      </text>
    </comment>
    <comment ref="I39" authorId="0" shapeId="0" xr:uid="{4070ECB9-7FFF-4349-850C-6ADB75FF095B}">
      <text>
        <r>
          <rPr>
            <sz val="11"/>
            <color theme="1"/>
            <rFont val="Futura Bk BT"/>
            <family val="2"/>
            <scheme val="minor"/>
          </rPr>
          <t>Base period: 2024</t>
        </r>
      </text>
    </comment>
    <comment ref="J39" authorId="0" shapeId="0" xr:uid="{338285F1-33D3-44BA-98F2-6F8B1A9482E6}">
      <text>
        <r>
          <rPr>
            <sz val="11"/>
            <color theme="1"/>
            <rFont val="Futura Bk BT"/>
            <family val="2"/>
            <scheme val="minor"/>
          </rPr>
          <t>Base period: 2024</t>
        </r>
      </text>
    </comment>
    <comment ref="K39" authorId="0" shapeId="0" xr:uid="{7A3556BF-A5D3-4642-BD79-5862449EF895}">
      <text>
        <r>
          <rPr>
            <sz val="11"/>
            <color theme="1"/>
            <rFont val="Futura Bk BT"/>
            <family val="2"/>
            <scheme val="minor"/>
          </rPr>
          <t>Base period: 2024</t>
        </r>
      </text>
    </comment>
    <comment ref="L39" authorId="0" shapeId="0" xr:uid="{ECD76FB8-A531-4A03-A9EB-740C97B7B1E3}">
      <text>
        <r>
          <rPr>
            <sz val="11"/>
            <color theme="1"/>
            <rFont val="Futura Bk BT"/>
            <family val="2"/>
            <scheme val="minor"/>
          </rPr>
          <t>Base period: 2024</t>
        </r>
      </text>
    </comment>
    <comment ref="M39" authorId="0" shapeId="0" xr:uid="{011B96EA-1E52-4F7A-A347-54D08A911618}">
      <text>
        <r>
          <rPr>
            <sz val="11"/>
            <color theme="1"/>
            <rFont val="Futura Bk BT"/>
            <family val="2"/>
            <scheme val="minor"/>
          </rPr>
          <t>Base period: 2024</t>
        </r>
      </text>
    </comment>
    <comment ref="N39" authorId="0" shapeId="0" xr:uid="{28EB3174-806F-4F7A-A508-5F54C14258D0}">
      <text>
        <r>
          <rPr>
            <sz val="11"/>
            <color theme="1"/>
            <rFont val="Futura Bk BT"/>
            <family val="2"/>
            <scheme val="minor"/>
          </rPr>
          <t>Base period: 2024</t>
        </r>
      </text>
    </comment>
    <comment ref="O39" authorId="0" shapeId="0" xr:uid="{C2CEA999-EAB1-4D4F-83B0-4F1BFA8A4E9F}">
      <text>
        <r>
          <rPr>
            <sz val="11"/>
            <color theme="1"/>
            <rFont val="Futura Bk BT"/>
            <family val="2"/>
            <scheme val="minor"/>
          </rPr>
          <t>Base period: 2024</t>
        </r>
      </text>
    </comment>
    <comment ref="P39" authorId="0" shapeId="0" xr:uid="{90864658-7FD0-4565-B88A-DDD93C395DAF}">
      <text>
        <r>
          <rPr>
            <sz val="11"/>
            <color theme="1"/>
            <rFont val="Futura Bk BT"/>
            <family val="2"/>
            <scheme val="minor"/>
          </rPr>
          <t>Base period: 2024</t>
        </r>
      </text>
    </comment>
    <comment ref="Q39" authorId="0" shapeId="0" xr:uid="{45EA0580-F6E7-4A10-B24A-E901088D7E11}">
      <text>
        <r>
          <rPr>
            <sz val="11"/>
            <color theme="1"/>
            <rFont val="Futura Bk BT"/>
            <family val="2"/>
            <scheme val="minor"/>
          </rPr>
          <t>Base period: 2024</t>
        </r>
      </text>
    </comment>
    <comment ref="R39" authorId="0" shapeId="0" xr:uid="{486A4A72-02D1-42D8-A6A0-3512AF365986}">
      <text>
        <r>
          <rPr>
            <sz val="11"/>
            <color theme="1"/>
            <rFont val="Futura Bk BT"/>
            <family val="2"/>
            <scheme val="minor"/>
          </rPr>
          <t>Base period: 2024</t>
        </r>
      </text>
    </comment>
    <comment ref="S39" authorId="0" shapeId="0" xr:uid="{F8CE8FF1-3DA0-4B52-83BB-7BB2FBC492D8}">
      <text>
        <r>
          <rPr>
            <sz val="11"/>
            <color theme="1"/>
            <rFont val="Futura Bk BT"/>
            <family val="2"/>
            <scheme val="minor"/>
          </rPr>
          <t>Base period: 2024</t>
        </r>
      </text>
    </comment>
    <comment ref="D40" authorId="0" shapeId="0" xr:uid="{231CA839-CB30-41D9-BF9F-555329A9E455}">
      <text>
        <r>
          <rPr>
            <sz val="11"/>
            <color theme="1"/>
            <rFont val="Futura Bk BT"/>
            <family val="2"/>
            <scheme val="minor"/>
          </rPr>
          <t>Base period: 2024</t>
        </r>
      </text>
    </comment>
    <comment ref="E40" authorId="0" shapeId="0" xr:uid="{BA833ED8-528A-4158-9E4D-B5EB3FB6A21D}">
      <text>
        <r>
          <rPr>
            <sz val="11"/>
            <color theme="1"/>
            <rFont val="Futura Bk BT"/>
            <family val="2"/>
            <scheme val="minor"/>
          </rPr>
          <t>Base period: 2024</t>
        </r>
      </text>
    </comment>
    <comment ref="F40" authorId="0" shapeId="0" xr:uid="{88E45759-407E-4C66-B5CD-C74E59B0E3A5}">
      <text>
        <r>
          <rPr>
            <sz val="11"/>
            <color theme="1"/>
            <rFont val="Futura Bk BT"/>
            <family val="2"/>
            <scheme val="minor"/>
          </rPr>
          <t>Base period: 2024</t>
        </r>
      </text>
    </comment>
    <comment ref="G40" authorId="0" shapeId="0" xr:uid="{AE6E3DFC-C906-4109-BD23-F1C97534FA1E}">
      <text>
        <r>
          <rPr>
            <sz val="11"/>
            <color theme="1"/>
            <rFont val="Futura Bk BT"/>
            <family val="2"/>
            <scheme val="minor"/>
          </rPr>
          <t>Base period: 2024</t>
        </r>
      </text>
    </comment>
    <comment ref="H40" authorId="0" shapeId="0" xr:uid="{26A4A334-5640-4C9D-865B-D34AF7C80F58}">
      <text>
        <r>
          <rPr>
            <sz val="11"/>
            <color theme="1"/>
            <rFont val="Futura Bk BT"/>
            <family val="2"/>
            <scheme val="minor"/>
          </rPr>
          <t>Base period: 2024</t>
        </r>
      </text>
    </comment>
    <comment ref="I40" authorId="0" shapeId="0" xr:uid="{08F64974-4EE2-41FA-A944-BD3A473E4B01}">
      <text>
        <r>
          <rPr>
            <sz val="11"/>
            <color theme="1"/>
            <rFont val="Futura Bk BT"/>
            <family val="2"/>
            <scheme val="minor"/>
          </rPr>
          <t>Base period: 2024</t>
        </r>
      </text>
    </comment>
    <comment ref="M40" authorId="0" shapeId="0" xr:uid="{EAEC8903-9CCC-4F13-A98C-4B2456531883}">
      <text>
        <r>
          <rPr>
            <sz val="11"/>
            <color theme="1"/>
            <rFont val="Futura Bk BT"/>
            <family val="2"/>
            <scheme val="minor"/>
          </rPr>
          <t>Base period: 2024</t>
        </r>
      </text>
    </comment>
    <comment ref="N40" authorId="0" shapeId="0" xr:uid="{7DFBF444-04A7-4FC5-A510-85DAF2B3E317}">
      <text>
        <r>
          <rPr>
            <sz val="11"/>
            <color theme="1"/>
            <rFont val="Futura Bk BT"/>
            <family val="2"/>
            <scheme val="minor"/>
          </rPr>
          <t>Base period: 2024</t>
        </r>
      </text>
    </comment>
    <comment ref="O40" authorId="0" shapeId="0" xr:uid="{D606CBB8-93D4-45EE-B225-897F228A68F2}">
      <text>
        <r>
          <rPr>
            <sz val="11"/>
            <color theme="1"/>
            <rFont val="Futura Bk BT"/>
            <family val="2"/>
            <scheme val="minor"/>
          </rPr>
          <t>Base period: 2024</t>
        </r>
      </text>
    </comment>
    <comment ref="P40" authorId="0" shapeId="0" xr:uid="{4F847C09-78E4-4AB2-BC3E-2DC74B364004}">
      <text>
        <r>
          <rPr>
            <sz val="11"/>
            <color theme="1"/>
            <rFont val="Futura Bk BT"/>
            <family val="2"/>
            <scheme val="minor"/>
          </rPr>
          <t>Base period: 2024</t>
        </r>
      </text>
    </comment>
    <comment ref="Q40" authorId="0" shapeId="0" xr:uid="{AE6A7FA9-18EF-45C9-9AB7-B6FCDA280DBD}">
      <text>
        <r>
          <rPr>
            <sz val="11"/>
            <color theme="1"/>
            <rFont val="Futura Bk BT"/>
            <family val="2"/>
            <scheme val="minor"/>
          </rPr>
          <t>Base period: 2024</t>
        </r>
      </text>
    </comment>
    <comment ref="R40" authorId="0" shapeId="0" xr:uid="{EFB40C4B-F9EC-407B-9E5E-EF880CE19257}">
      <text>
        <r>
          <rPr>
            <sz val="11"/>
            <color theme="1"/>
            <rFont val="Futura Bk BT"/>
            <family val="2"/>
            <scheme val="minor"/>
          </rPr>
          <t>Base period: 2024</t>
        </r>
      </text>
    </comment>
    <comment ref="S40" authorId="0" shapeId="0" xr:uid="{983249E6-C44E-4F84-AD08-0844673F5AEB}">
      <text>
        <r>
          <rPr>
            <sz val="11"/>
            <color theme="1"/>
            <rFont val="Futura Bk BT"/>
            <family val="2"/>
            <scheme val="minor"/>
          </rPr>
          <t>Base period: 2024</t>
        </r>
      </text>
    </comment>
    <comment ref="D41" authorId="0" shapeId="0" xr:uid="{769F144D-ABB4-4974-BDB4-79C8E4469ED8}">
      <text>
        <r>
          <rPr>
            <sz val="11"/>
            <color theme="1"/>
            <rFont val="Futura Bk BT"/>
            <family val="2"/>
            <scheme val="minor"/>
          </rPr>
          <t>Base period: 2024</t>
        </r>
      </text>
    </comment>
    <comment ref="E41" authorId="0" shapeId="0" xr:uid="{E5C8B47C-0EBE-4924-8E2F-E8899E833206}">
      <text>
        <r>
          <rPr>
            <sz val="11"/>
            <color theme="1"/>
            <rFont val="Futura Bk BT"/>
            <family val="2"/>
            <scheme val="minor"/>
          </rPr>
          <t>Base period: 2024</t>
        </r>
      </text>
    </comment>
    <comment ref="F41" authorId="0" shapeId="0" xr:uid="{3A1822B8-BC3B-47AD-9B79-E280E8A59FD4}">
      <text>
        <r>
          <rPr>
            <sz val="11"/>
            <color theme="1"/>
            <rFont val="Futura Bk BT"/>
            <family val="2"/>
            <scheme val="minor"/>
          </rPr>
          <t>Base period: 2024</t>
        </r>
      </text>
    </comment>
    <comment ref="G41" authorId="0" shapeId="0" xr:uid="{952341C5-0489-469A-BA14-31053BC7A4BA}">
      <text>
        <r>
          <rPr>
            <sz val="11"/>
            <color theme="1"/>
            <rFont val="Futura Bk BT"/>
            <family val="2"/>
            <scheme val="minor"/>
          </rPr>
          <t>Base period: 2024</t>
        </r>
      </text>
    </comment>
    <comment ref="H41" authorId="0" shapeId="0" xr:uid="{22650C78-6AF6-4ECA-8C27-2948655E27CA}">
      <text>
        <r>
          <rPr>
            <sz val="11"/>
            <color theme="1"/>
            <rFont val="Futura Bk BT"/>
            <family val="2"/>
            <scheme val="minor"/>
          </rPr>
          <t>Base period: 2024</t>
        </r>
      </text>
    </comment>
    <comment ref="I41" authorId="0" shapeId="0" xr:uid="{A102CA7E-2271-4D07-90BD-B4B0CF0B636B}">
      <text>
        <r>
          <rPr>
            <sz val="11"/>
            <color theme="1"/>
            <rFont val="Futura Bk BT"/>
            <family val="2"/>
            <scheme val="minor"/>
          </rPr>
          <t>Base period: 2024</t>
        </r>
      </text>
    </comment>
    <comment ref="M41" authorId="0" shapeId="0" xr:uid="{78300496-8508-4FD4-9C1D-C1CA1FFFABAC}">
      <text>
        <r>
          <rPr>
            <sz val="11"/>
            <color theme="1"/>
            <rFont val="Futura Bk BT"/>
            <family val="2"/>
            <scheme val="minor"/>
          </rPr>
          <t>Base period: 2024</t>
        </r>
      </text>
    </comment>
    <comment ref="N41" authorId="0" shapeId="0" xr:uid="{3E23BB45-7796-407F-9BC7-E522D6D185A1}">
      <text>
        <r>
          <rPr>
            <sz val="11"/>
            <color theme="1"/>
            <rFont val="Futura Bk BT"/>
            <family val="2"/>
            <scheme val="minor"/>
          </rPr>
          <t>Base period: 2024</t>
        </r>
      </text>
    </comment>
    <comment ref="O41" authorId="0" shapeId="0" xr:uid="{9744919F-A750-4C28-9ED0-F58946BC6F50}">
      <text>
        <r>
          <rPr>
            <sz val="11"/>
            <color theme="1"/>
            <rFont val="Futura Bk BT"/>
            <family val="2"/>
            <scheme val="minor"/>
          </rPr>
          <t>Base period: 2024</t>
        </r>
      </text>
    </comment>
    <comment ref="P41" authorId="0" shapeId="0" xr:uid="{567C21D9-82F9-4800-A206-BA72B5C88497}">
      <text>
        <r>
          <rPr>
            <sz val="11"/>
            <color theme="1"/>
            <rFont val="Futura Bk BT"/>
            <family val="2"/>
            <scheme val="minor"/>
          </rPr>
          <t>Base period: 2024</t>
        </r>
      </text>
    </comment>
    <comment ref="Q41" authorId="0" shapeId="0" xr:uid="{8A88CA66-9720-4E22-B0D0-554233D6059E}">
      <text>
        <r>
          <rPr>
            <sz val="11"/>
            <color theme="1"/>
            <rFont val="Futura Bk BT"/>
            <family val="2"/>
            <scheme val="minor"/>
          </rPr>
          <t>Base period: 2024</t>
        </r>
      </text>
    </comment>
    <comment ref="R41" authorId="0" shapeId="0" xr:uid="{8B42BF2B-D36A-4D40-98CE-CA392EB4DC45}">
      <text>
        <r>
          <rPr>
            <sz val="11"/>
            <color theme="1"/>
            <rFont val="Futura Bk BT"/>
            <family val="2"/>
            <scheme val="minor"/>
          </rPr>
          <t>Base period: 2024</t>
        </r>
      </text>
    </comment>
    <comment ref="S41" authorId="0" shapeId="0" xr:uid="{BB8816B0-85CA-4993-AA57-75232F65724E}">
      <text>
        <r>
          <rPr>
            <sz val="11"/>
            <color theme="1"/>
            <rFont val="Futura Bk BT"/>
            <family val="2"/>
            <scheme val="minor"/>
          </rPr>
          <t>Base period: 2024</t>
        </r>
      </text>
    </comment>
    <comment ref="D42" authorId="0" shapeId="0" xr:uid="{87899E67-7E8B-4AC2-816F-5960D71B71A8}">
      <text>
        <r>
          <rPr>
            <sz val="11"/>
            <color theme="1"/>
            <rFont val="Futura Bk BT"/>
            <family val="2"/>
            <scheme val="minor"/>
          </rPr>
          <t>Base period: 2024</t>
        </r>
      </text>
    </comment>
    <comment ref="E42" authorId="0" shapeId="0" xr:uid="{B952DC77-D6AE-42D3-838F-AE51A932C665}">
      <text>
        <r>
          <rPr>
            <sz val="11"/>
            <color theme="1"/>
            <rFont val="Futura Bk BT"/>
            <family val="2"/>
            <scheme val="minor"/>
          </rPr>
          <t>Base period: 2024</t>
        </r>
      </text>
    </comment>
    <comment ref="F42" authorId="0" shapeId="0" xr:uid="{05CDD833-B34C-4917-AD85-06D9C8F71DC2}">
      <text>
        <r>
          <rPr>
            <sz val="11"/>
            <color theme="1"/>
            <rFont val="Futura Bk BT"/>
            <family val="2"/>
            <scheme val="minor"/>
          </rPr>
          <t>Base period: 2024</t>
        </r>
      </text>
    </comment>
    <comment ref="G42" authorId="0" shapeId="0" xr:uid="{08D6484A-8F1A-49C8-9D69-37F75D01EF1A}">
      <text>
        <r>
          <rPr>
            <sz val="11"/>
            <color theme="1"/>
            <rFont val="Futura Bk BT"/>
            <family val="2"/>
            <scheme val="minor"/>
          </rPr>
          <t>Base period: 2024</t>
        </r>
      </text>
    </comment>
    <comment ref="H42" authorId="0" shapeId="0" xr:uid="{914FE7DF-A12B-433E-B9A8-539AE3927201}">
      <text>
        <r>
          <rPr>
            <sz val="11"/>
            <color theme="1"/>
            <rFont val="Futura Bk BT"/>
            <family val="2"/>
            <scheme val="minor"/>
          </rPr>
          <t>Base period: 2024</t>
        </r>
      </text>
    </comment>
    <comment ref="I42" authorId="0" shapeId="0" xr:uid="{C91A4850-B3C2-4F2D-8F8E-68B7C6CF4A0F}">
      <text>
        <r>
          <rPr>
            <sz val="11"/>
            <color theme="1"/>
            <rFont val="Futura Bk BT"/>
            <family val="2"/>
            <scheme val="minor"/>
          </rPr>
          <t>Base period: 2024</t>
        </r>
      </text>
    </comment>
    <comment ref="M42" authorId="0" shapeId="0" xr:uid="{B63B4915-69B1-42CF-BC07-29C93D4B7487}">
      <text>
        <r>
          <rPr>
            <sz val="11"/>
            <color theme="1"/>
            <rFont val="Futura Bk BT"/>
            <family val="2"/>
            <scheme val="minor"/>
          </rPr>
          <t>Base period: 2024</t>
        </r>
      </text>
    </comment>
    <comment ref="N42" authorId="0" shapeId="0" xr:uid="{1B094CCC-385C-48C3-9FD0-53D9CB7724F6}">
      <text>
        <r>
          <rPr>
            <sz val="11"/>
            <color theme="1"/>
            <rFont val="Futura Bk BT"/>
            <family val="2"/>
            <scheme val="minor"/>
          </rPr>
          <t>Base period: 2024</t>
        </r>
      </text>
    </comment>
    <comment ref="O42" authorId="0" shapeId="0" xr:uid="{251D6DB1-40A6-4B02-98A0-1857904EEAE6}">
      <text>
        <r>
          <rPr>
            <sz val="11"/>
            <color theme="1"/>
            <rFont val="Futura Bk BT"/>
            <family val="2"/>
            <scheme val="minor"/>
          </rPr>
          <t>Base period: 2024</t>
        </r>
      </text>
    </comment>
    <comment ref="P42" authorId="0" shapeId="0" xr:uid="{85BFF3A1-F4E5-4315-BB8A-8A42EE85C3F6}">
      <text>
        <r>
          <rPr>
            <sz val="11"/>
            <color theme="1"/>
            <rFont val="Futura Bk BT"/>
            <family val="2"/>
            <scheme val="minor"/>
          </rPr>
          <t>Base period: 2024</t>
        </r>
      </text>
    </comment>
    <comment ref="Q42" authorId="0" shapeId="0" xr:uid="{72FCE87A-FE6F-484C-A883-B0201ACC069C}">
      <text>
        <r>
          <rPr>
            <sz val="11"/>
            <color theme="1"/>
            <rFont val="Futura Bk BT"/>
            <family val="2"/>
            <scheme val="minor"/>
          </rPr>
          <t>Base period: 2024</t>
        </r>
      </text>
    </comment>
    <comment ref="R42" authorId="0" shapeId="0" xr:uid="{2CD407CE-8900-431A-87BF-9BC25692A695}">
      <text>
        <r>
          <rPr>
            <sz val="11"/>
            <color theme="1"/>
            <rFont val="Futura Bk BT"/>
            <family val="2"/>
            <scheme val="minor"/>
          </rPr>
          <t>Base period: 2024</t>
        </r>
      </text>
    </comment>
    <comment ref="S42" authorId="0" shapeId="0" xr:uid="{EB84E61C-6E44-4413-A684-2B9EE6F84171}">
      <text>
        <r>
          <rPr>
            <sz val="11"/>
            <color theme="1"/>
            <rFont val="Futura Bk BT"/>
            <family val="2"/>
            <scheme val="minor"/>
          </rPr>
          <t>Base period: 2024</t>
        </r>
      </text>
    </comment>
    <comment ref="D43" authorId="0" shapeId="0" xr:uid="{8C069F8D-317B-4C7D-BB47-423567370411}">
      <text>
        <r>
          <rPr>
            <sz val="11"/>
            <color theme="1"/>
            <rFont val="Futura Bk BT"/>
            <family val="2"/>
            <scheme val="minor"/>
          </rPr>
          <t>Base period: 2024</t>
        </r>
      </text>
    </comment>
    <comment ref="E43" authorId="0" shapeId="0" xr:uid="{6B3182B0-5EAB-4662-A2D0-39EFD662C521}">
      <text>
        <r>
          <rPr>
            <sz val="11"/>
            <color theme="1"/>
            <rFont val="Futura Bk BT"/>
            <family val="2"/>
            <scheme val="minor"/>
          </rPr>
          <t>Base period: 2024</t>
        </r>
      </text>
    </comment>
    <comment ref="F43" authorId="0" shapeId="0" xr:uid="{8B5F5180-1FEC-4DF5-B666-704E2ABD6133}">
      <text>
        <r>
          <rPr>
            <sz val="11"/>
            <color theme="1"/>
            <rFont val="Futura Bk BT"/>
            <family val="2"/>
            <scheme val="minor"/>
          </rPr>
          <t>Base period: 2024</t>
        </r>
      </text>
    </comment>
    <comment ref="G43" authorId="0" shapeId="0" xr:uid="{610C67DE-F8A1-4666-B5F7-91594B011E92}">
      <text>
        <r>
          <rPr>
            <sz val="11"/>
            <color theme="1"/>
            <rFont val="Futura Bk BT"/>
            <family val="2"/>
            <scheme val="minor"/>
          </rPr>
          <t>Base period: 2024</t>
        </r>
      </text>
    </comment>
    <comment ref="H43" authorId="0" shapeId="0" xr:uid="{4C912654-3E7D-4F5D-8794-8FE4C11D33EC}">
      <text>
        <r>
          <rPr>
            <sz val="11"/>
            <color theme="1"/>
            <rFont val="Futura Bk BT"/>
            <family val="2"/>
            <scheme val="minor"/>
          </rPr>
          <t>Base period: 2024</t>
        </r>
      </text>
    </comment>
    <comment ref="I43" authorId="0" shapeId="0" xr:uid="{7581B07B-AAFD-4044-9091-6BDAE9C24BFF}">
      <text>
        <r>
          <rPr>
            <sz val="11"/>
            <color theme="1"/>
            <rFont val="Futura Bk BT"/>
            <family val="2"/>
            <scheme val="minor"/>
          </rPr>
          <t>Base period: 2024</t>
        </r>
      </text>
    </comment>
    <comment ref="J43" authorId="0" shapeId="0" xr:uid="{78B8C406-54D9-457E-803C-1A408302A73B}">
      <text>
        <r>
          <rPr>
            <sz val="11"/>
            <color theme="1"/>
            <rFont val="Futura Bk BT"/>
            <family val="2"/>
            <scheme val="minor"/>
          </rPr>
          <t>Base period: 2024</t>
        </r>
      </text>
    </comment>
    <comment ref="K43" authorId="0" shapeId="0" xr:uid="{0E1CE7B7-102D-48D8-A929-C442BF52B3D4}">
      <text>
        <r>
          <rPr>
            <sz val="11"/>
            <color theme="1"/>
            <rFont val="Futura Bk BT"/>
            <family val="2"/>
            <scheme val="minor"/>
          </rPr>
          <t>Base period: 2024</t>
        </r>
      </text>
    </comment>
    <comment ref="L43" authorId="0" shapeId="0" xr:uid="{371714E2-E5A5-4A77-BE70-39FC67D6459D}">
      <text>
        <r>
          <rPr>
            <sz val="11"/>
            <color theme="1"/>
            <rFont val="Futura Bk BT"/>
            <family val="2"/>
            <scheme val="minor"/>
          </rPr>
          <t>Base period: 2024</t>
        </r>
      </text>
    </comment>
    <comment ref="M43" authorId="0" shapeId="0" xr:uid="{D96919FF-7484-4325-9263-738221249643}">
      <text>
        <r>
          <rPr>
            <sz val="11"/>
            <color theme="1"/>
            <rFont val="Futura Bk BT"/>
            <family val="2"/>
            <scheme val="minor"/>
          </rPr>
          <t>Base period: 2024</t>
        </r>
      </text>
    </comment>
    <comment ref="N43" authorId="0" shapeId="0" xr:uid="{3756DC29-AC9C-44D1-AE70-A0624ECD6679}">
      <text>
        <r>
          <rPr>
            <sz val="11"/>
            <color theme="1"/>
            <rFont val="Futura Bk BT"/>
            <family val="2"/>
            <scheme val="minor"/>
          </rPr>
          <t>Base period: 2024</t>
        </r>
      </text>
    </comment>
    <comment ref="O43" authorId="0" shapeId="0" xr:uid="{6C542355-12D6-4A58-85C3-CC2D4F327D36}">
      <text>
        <r>
          <rPr>
            <sz val="11"/>
            <color theme="1"/>
            <rFont val="Futura Bk BT"/>
            <family val="2"/>
            <scheme val="minor"/>
          </rPr>
          <t>Base period: 2024</t>
        </r>
      </text>
    </comment>
    <comment ref="P43" authorId="0" shapeId="0" xr:uid="{8CEF685F-B22B-4EBA-9522-BF81AC676375}">
      <text>
        <r>
          <rPr>
            <sz val="11"/>
            <color theme="1"/>
            <rFont val="Futura Bk BT"/>
            <family val="2"/>
            <scheme val="minor"/>
          </rPr>
          <t>Base period: 2024</t>
        </r>
      </text>
    </comment>
    <comment ref="Q43" authorId="0" shapeId="0" xr:uid="{58C02C9D-AAC8-426C-B320-852B4ECA0371}">
      <text>
        <r>
          <rPr>
            <sz val="11"/>
            <color theme="1"/>
            <rFont val="Futura Bk BT"/>
            <family val="2"/>
            <scheme val="minor"/>
          </rPr>
          <t>Base period: 2024</t>
        </r>
      </text>
    </comment>
    <comment ref="R43" authorId="0" shapeId="0" xr:uid="{B8C8B43F-04E8-4EAC-ADA3-A5C7D3433227}">
      <text>
        <r>
          <rPr>
            <sz val="11"/>
            <color theme="1"/>
            <rFont val="Futura Bk BT"/>
            <family val="2"/>
            <scheme val="minor"/>
          </rPr>
          <t>Base period: 2024</t>
        </r>
      </text>
    </comment>
    <comment ref="S43" authorId="0" shapeId="0" xr:uid="{CC647839-EE15-4C2A-A43D-65FEE52C88EE}">
      <text>
        <r>
          <rPr>
            <sz val="11"/>
            <color theme="1"/>
            <rFont val="Futura Bk BT"/>
            <family val="2"/>
            <scheme val="minor"/>
          </rPr>
          <t>Base period: 2024</t>
        </r>
      </text>
    </comment>
    <comment ref="D44" authorId="0" shapeId="0" xr:uid="{B7BE2C34-E3CB-457D-84FC-B90BDC5080DE}">
      <text>
        <r>
          <rPr>
            <sz val="11"/>
            <color theme="1"/>
            <rFont val="Futura Bk BT"/>
            <family val="2"/>
            <scheme val="minor"/>
          </rPr>
          <t>Base period: 2024</t>
        </r>
      </text>
    </comment>
    <comment ref="E44" authorId="0" shapeId="0" xr:uid="{5F8AB4A8-6096-4998-A05E-41CCCFE1B219}">
      <text>
        <r>
          <rPr>
            <sz val="11"/>
            <color theme="1"/>
            <rFont val="Futura Bk BT"/>
            <family val="2"/>
            <scheme val="minor"/>
          </rPr>
          <t>Base period: 2024</t>
        </r>
      </text>
    </comment>
    <comment ref="F44" authorId="0" shapeId="0" xr:uid="{3A859799-FCA7-4A46-AF0E-E4F47C283238}">
      <text>
        <r>
          <rPr>
            <sz val="11"/>
            <color theme="1"/>
            <rFont val="Futura Bk BT"/>
            <family val="2"/>
            <scheme val="minor"/>
          </rPr>
          <t>Base period: 2024</t>
        </r>
      </text>
    </comment>
    <comment ref="J44" authorId="0" shapeId="0" xr:uid="{52907D14-B3F3-47B6-A93E-A75A9A11E674}">
      <text>
        <r>
          <rPr>
            <sz val="11"/>
            <color theme="1"/>
            <rFont val="Futura Bk BT"/>
            <family val="2"/>
            <scheme val="minor"/>
          </rPr>
          <t>Base period: 2024</t>
        </r>
      </text>
    </comment>
    <comment ref="L44" authorId="0" shapeId="0" xr:uid="{A4DACFF9-4F20-4036-86F5-673086134D38}">
      <text>
        <r>
          <rPr>
            <sz val="11"/>
            <color theme="1"/>
            <rFont val="Futura Bk BT"/>
            <family val="2"/>
            <scheme val="minor"/>
          </rPr>
          <t>Base period: 2024</t>
        </r>
      </text>
    </comment>
    <comment ref="M44" authorId="0" shapeId="0" xr:uid="{702954BB-1F44-4E38-A8C9-64C5AB8B0166}">
      <text>
        <r>
          <rPr>
            <sz val="11"/>
            <color theme="1"/>
            <rFont val="Futura Bk BT"/>
            <family val="2"/>
            <scheme val="minor"/>
          </rPr>
          <t>Base period: 2024</t>
        </r>
      </text>
    </comment>
    <comment ref="P44" authorId="0" shapeId="0" xr:uid="{F3CA3207-0EB3-49F1-B51E-02097C00DD1C}">
      <text>
        <r>
          <rPr>
            <sz val="11"/>
            <color theme="1"/>
            <rFont val="Futura Bk BT"/>
            <family val="2"/>
            <scheme val="minor"/>
          </rPr>
          <t>Base period: 2024</t>
        </r>
      </text>
    </comment>
    <comment ref="S44" authorId="0" shapeId="0" xr:uid="{8AF163E0-6551-41C4-A6FD-FA4AA27D203A}">
      <text>
        <r>
          <rPr>
            <sz val="11"/>
            <color theme="1"/>
            <rFont val="Futura Bk BT"/>
            <family val="2"/>
            <scheme val="minor"/>
          </rPr>
          <t>Base period: 2024</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<sst xmlns="http://schemas.openxmlformats.org/spreadsheetml/2006/main" count="1403" uniqueCount="354">
  <si>
    <t>Back to contents</t>
  </si>
  <si>
    <t>1.2 GDP expenditure components (£ billion current prices, seasonally adjusted)</t>
  </si>
  <si>
    <t xml:space="preserve"> </t>
  </si>
  <si>
    <t>Private consumption</t>
  </si>
  <si>
    <t>Government consumption</t>
  </si>
  <si>
    <t>Fixed investment</t>
  </si>
  <si>
    <t>Net acquisition of valuables</t>
  </si>
  <si>
    <t>Final domestic demand</t>
  </si>
  <si>
    <t>Change in inventories</t>
  </si>
  <si>
    <t>Total domestic demand</t>
  </si>
  <si>
    <t>Exports</t>
  </si>
  <si>
    <t>Total final expenditure</t>
  </si>
  <si>
    <t>Imports</t>
  </si>
  <si>
    <t>Statistical discrepancy</t>
  </si>
  <si>
    <t>GDP at market prices</t>
  </si>
  <si>
    <t>Gross national income</t>
  </si>
  <si>
    <t>of which:</t>
  </si>
  <si>
    <t>General government</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</si>
  <si>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</si>
  <si>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</si>
  <si>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</si>
  <si>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</si>
  <si>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</si>
  <si>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</si>
  <si>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</si>
  <si>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</si>
  <si>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</si>
  <si>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</si>
  <si>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</si>
  <si>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</si>
  <si>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</si>
  <si>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</si>
  <si>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</si>
  <si>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</si>
  <si>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</si>
  <si>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</si>
  <si>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</si>
  <si>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</si>
  <si>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</si>
  <si>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</si>
  <si>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</si>
  <si>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</si>
  <si>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</si>
  <si>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</si>
  <si>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</si>
  <si>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</si>
  <si>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</si>
  <si>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</si>
  <si>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</si>
  <si>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</si>
  <si>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</si>
  <si>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</si>
  <si>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</si>
  <si>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</si>
  <si>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</si>
  <si>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</si>
  <si>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</si>
  <si>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</si>
  <si>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</si>
  <si>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</si>
  <si>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</si>
  <si>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</si>
  <si>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</si>
  <si>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</si>
  <si>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</si>
  <si>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</si>
  <si>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</si>
  <si>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</si>
  <si>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</si>
  <si>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</si>
  <si>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</si>
  <si>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</si>
  <si>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</si>
  <si>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</si>
  <si>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</si>
  <si>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</si>
  <si>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</si>
  <si>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</si>
  <si>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</si>
  <si>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</si>
  <si>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</si>
  <si>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</si>
  <si>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</si>
  <si>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</si>
  <si>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</si>
  <si>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</si>
  <si>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</si>
  <si>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</si>
  <si>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</si>
  <si>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</si>
  <si>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</si>
  <si>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</si>
  <si>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</si>
  <si>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</si>
  <si>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</si>
  <si>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</si>
  <si>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</si>
  <si>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</si>
  <si>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2028Q1</t>
  </si>
  <si>
    <t>2028Q2</t>
  </si>
  <si>
    <t>2028Q3</t>
  </si>
  <si>
    <t>2028Q4</t>
  </si>
  <si>
    <t>2029Q1</t>
  </si>
  <si>
    <t>2029Q2</t>
  </si>
  <si>
    <t>2029Q3</t>
  </si>
  <si>
    <t>2029Q4</t>
  </si>
  <si>
    <t>2030Q1</t>
  </si>
  <si>
    <t>2030Q2</t>
  </si>
  <si>
    <t>2030Q3</t>
  </si>
  <si>
    <t>2030Q4</t>
  </si>
  <si>
    <t>2031Q1</t>
  </si>
  <si>
    <t>2008-09</t>
  </si>
  <si>
    <t>2009-10</t>
  </si>
  <si>
    <t>2010-11</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</si>
  <si>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</si>
  <si>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</si>
  <si>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</si>
  <si>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</si>
  <si>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</si>
  <si>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</si>
  <si>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</si>
  <si>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</si>
  <si>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</si>
  <si>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</si>
  <si>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</si>
  <si>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</si>
  <si>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</si>
  <si>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</si>
  <si>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</si>
  <si>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</si>
  <si>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</si>
  <si>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</si>
  <si>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</si>
  <si>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2030-31</t>
  </si>
  <si>
    <t>Definitions:</t>
  </si>
  <si>
    <t>Household and non-profit institutions serving households final consumption expenditure (ONS Economic Accounts Table 1.1.2, identifier: ABJQ + HAYE)</t>
  </si>
  <si>
    <t>General government final consumption (ONS Economic Accounts Table 1.1.2, identifier: NMRP)</t>
  </si>
  <si>
    <t>Total gross fixed capital formation (ONS Economic Accounts Table 1.1.2, identifier: NPQS)</t>
  </si>
  <si>
    <t>General government investment (ONS Economic Accounts Table 1.1.8, identifier: RPZG)</t>
  </si>
  <si>
    <t>Net acquisitions of valuables (ONS Economic Accounts Table 1.1.2, identifier: NPJQ)</t>
  </si>
  <si>
    <t>Final domestic demand is the sum of private consumption, government consumption, fixed investment and net acquisition of valuables</t>
  </si>
  <si>
    <t>Change in inventories (ONS Economic Accounts Table 1.1.2, identifier: CAEX)</t>
  </si>
  <si>
    <t>Total domestic demand is the sum of final domestic demand and change in inventories</t>
  </si>
  <si>
    <t xml:space="preserve">Total exports (ONS Economic Accounts Table 1.1.2, identifier: IKBH)      </t>
  </si>
  <si>
    <t>Total final expenditure (ONS Economic Accounts Table 1.1.2, identifier: ABMF)</t>
  </si>
  <si>
    <t>Total imports (ONS Economic Accounts Table 1.1.2, identifier: IKBI)</t>
  </si>
  <si>
    <t>Statistical discrepancy GDP(E) (ONS Economic Accounts Table 1.1.2, identifier: GIXM)</t>
  </si>
  <si>
    <t>Gross domestic product at market prices (ONS Economic Accounts Table 1.1.2, identifier: YBHA)</t>
  </si>
  <si>
    <t>Gross national income at market prices (ONS Economic Accounts Table 1.1.1, identifier: ABMZ)</t>
  </si>
  <si>
    <t>https://obr.uk/efo/economic-and-fiscal-outlook-march-2026/</t>
  </si>
  <si>
    <t>https://obr.uk/download/march-2026-economic-and-fiscal-outlook-detailed-forecast-tables-economy/?tmstv=1785982899</t>
  </si>
  <si>
    <t>Links</t>
  </si>
  <si>
    <t>Office for Budget Responsibility, March 2026 Economic and fiscal outlook – detailed forecast tables: economy, Table 1.2</t>
  </si>
  <si>
    <t>Sheet</t>
  </si>
  <si>
    <t>Source</t>
  </si>
  <si>
    <t>OBR EFO</t>
  </si>
  <si>
    <t>https://www.gov.uk/government/statistics/statistics-on-international-development-final-uk-oda-spend-2024</t>
  </si>
  <si>
    <t>https://assets.publishing.service.gov.uk/media/69a9670f8fd807b03bbe92a3/Additional-tables-Statistics-on-International-Development-final-UK-ODA-spend-2024.ods</t>
  </si>
  <si>
    <t>SID</t>
  </si>
  <si>
    <t>Statistics on International Development: final UK ODA spend 2024, Additional Tables, Table A3</t>
  </si>
  <si>
    <r>
      <t xml:space="preserve">Table A3. Breakdown of UK ODA: by Government Department and Other Contributors, 2009 - 2023 </t>
    </r>
    <r>
      <rPr>
        <b/>
        <vertAlign val="superscript"/>
        <sz val="15"/>
        <color rgb="FF000000"/>
        <rFont val="Arial"/>
        <family val="2"/>
      </rPr>
      <t>[note 1]</t>
    </r>
  </si>
  <si>
    <t>This worksheet contains one table. Some cells refer to notes which can be found beneath the table. The table contains blank cells due to department breakdowns.</t>
  </si>
  <si>
    <t>"z" is not applicable, "0" is null and "[low]" is less than half the smallest unit displayed.</t>
  </si>
  <si>
    <t>Department
Grouping</t>
  </si>
  <si>
    <t>Individual
Department</t>
  </si>
  <si>
    <t>2009
£ million</t>
  </si>
  <si>
    <t>2009
% UK ODA</t>
  </si>
  <si>
    <t>2010
£ million</t>
  </si>
  <si>
    <t>2010
% UK ODA</t>
  </si>
  <si>
    <t>2011
£ million</t>
  </si>
  <si>
    <t>2011
% UK ODA</t>
  </si>
  <si>
    <t>2012
£ million</t>
  </si>
  <si>
    <t>2012
% UK ODA</t>
  </si>
  <si>
    <t>2013
£ million</t>
  </si>
  <si>
    <t>2013
% UK ODA</t>
  </si>
  <si>
    <t>2014
£ million</t>
  </si>
  <si>
    <t>2014
% UK ODA</t>
  </si>
  <si>
    <t>2015
£ million</t>
  </si>
  <si>
    <t>2015
% UK ODA</t>
  </si>
  <si>
    <t>2016
£ million</t>
  </si>
  <si>
    <t>2016
% UK ODA</t>
  </si>
  <si>
    <t>2017
£ million</t>
  </si>
  <si>
    <t>2017
% UK ODA</t>
  </si>
  <si>
    <t>2018
£ million</t>
  </si>
  <si>
    <t>2018
% UK ODA</t>
  </si>
  <si>
    <t>2019
£ million</t>
  </si>
  <si>
    <t>2019
% UK ODA</t>
  </si>
  <si>
    <t>2020
£ million</t>
  </si>
  <si>
    <t>2020
% UK ODA</t>
  </si>
  <si>
    <t>2021
£ million</t>
  </si>
  <si>
    <t>2021
% UK ODA</t>
  </si>
  <si>
    <t>2022
£ million</t>
  </si>
  <si>
    <t>2022
% UK ODA</t>
  </si>
  <si>
    <t>2023
£ million</t>
  </si>
  <si>
    <t>2023
% UK ODA</t>
  </si>
  <si>
    <t>2024
£ million</t>
  </si>
  <si>
    <t>2024
% UK ODA</t>
  </si>
  <si>
    <t>Change since 
2020
£ million</t>
  </si>
  <si>
    <t>Change since 
2020
%</t>
  </si>
  <si>
    <t>Change since 
2023
£ million</t>
  </si>
  <si>
    <t>Change since 
2023
%</t>
  </si>
  <si>
    <r>
      <t xml:space="preserve">Total Foreign Commonwealth and Development Office </t>
    </r>
    <r>
      <rPr>
        <vertAlign val="superscript"/>
        <sz val="10"/>
        <color rgb="FF000000"/>
        <rFont val="Arial"/>
        <family val="2"/>
      </rPr>
      <t>[note 2]</t>
    </r>
  </si>
  <si>
    <r>
      <t xml:space="preserve">Of which: EU Attribution </t>
    </r>
    <r>
      <rPr>
        <vertAlign val="superscript"/>
        <sz val="10"/>
        <color rgb="FF000000"/>
        <rFont val="Arial"/>
        <family val="2"/>
      </rPr>
      <t>[note 3]</t>
    </r>
  </si>
  <si>
    <t>Total non-FCDO</t>
  </si>
  <si>
    <t>Sub-total Other Government Departments</t>
  </si>
  <si>
    <t>Home Office</t>
  </si>
  <si>
    <t>Department of Health and Social Care</t>
  </si>
  <si>
    <r>
      <t xml:space="preserve">Department for Energy Security and Net Zero </t>
    </r>
    <r>
      <rPr>
        <vertAlign val="superscript"/>
        <sz val="10"/>
        <color rgb="FF000000"/>
        <rFont val="Arial"/>
        <family val="2"/>
      </rPr>
      <t>[note 4]</t>
    </r>
  </si>
  <si>
    <r>
      <t xml:space="preserve">UK Integrated Security Fund </t>
    </r>
    <r>
      <rPr>
        <vertAlign val="superscript"/>
        <sz val="10"/>
        <color rgb="FF000000"/>
        <rFont val="Arial"/>
        <family val="2"/>
      </rPr>
      <t>[note 5]</t>
    </r>
  </si>
  <si>
    <r>
      <t xml:space="preserve">Department for Science, Innovation and Technology </t>
    </r>
    <r>
      <rPr>
        <vertAlign val="superscript"/>
        <sz val="10"/>
        <color rgb="FF000000"/>
        <rFont val="Arial"/>
        <family val="2"/>
      </rPr>
      <t>[note 4]</t>
    </r>
  </si>
  <si>
    <t>Department for Environment Food and Rural Affairs</t>
  </si>
  <si>
    <r>
      <t xml:space="preserve">Ministry of Housing, Communities and Local Government </t>
    </r>
    <r>
      <rPr>
        <vertAlign val="superscript"/>
        <sz val="10"/>
        <color rgb="FF000000"/>
        <rFont val="Arial"/>
        <family val="2"/>
      </rPr>
      <t>[note 6]</t>
    </r>
  </si>
  <si>
    <t>Department for Work and Pensions</t>
  </si>
  <si>
    <t>Department for Education</t>
  </si>
  <si>
    <t>Export Credit Guarantee Department</t>
  </si>
  <si>
    <t>HM Revenue and Customs</t>
  </si>
  <si>
    <t>Department for Digital, Culture, Media and Sports</t>
  </si>
  <si>
    <r>
      <t xml:space="preserve">Office for National Statistics </t>
    </r>
    <r>
      <rPr>
        <vertAlign val="superscript"/>
        <sz val="10"/>
        <color rgb="FF000000"/>
        <rFont val="Arial"/>
        <family val="2"/>
      </rPr>
      <t>[note 7]</t>
    </r>
  </si>
  <si>
    <t>HM Treasury</t>
  </si>
  <si>
    <r>
      <t xml:space="preserve">Ministry of Defence </t>
    </r>
    <r>
      <rPr>
        <vertAlign val="superscript"/>
        <sz val="10"/>
        <color rgb="FF000000"/>
        <rFont val="Arial"/>
        <family val="2"/>
      </rPr>
      <t>[note 8]</t>
    </r>
  </si>
  <si>
    <t>Cabinet Office</t>
  </si>
  <si>
    <t>Department for Transport</t>
  </si>
  <si>
    <t>Prosperity Fund</t>
  </si>
  <si>
    <r>
      <t xml:space="preserve">Department for International Trade </t>
    </r>
    <r>
      <rPr>
        <vertAlign val="superscript"/>
        <sz val="10"/>
        <color rgb="FF000000"/>
        <rFont val="Arial"/>
        <family val="2"/>
      </rPr>
      <t>[note 9]</t>
    </r>
  </si>
  <si>
    <r>
      <t xml:space="preserve">Department for Business, Energy and Industrial Strategy </t>
    </r>
    <r>
      <rPr>
        <vertAlign val="superscript"/>
        <sz val="10"/>
        <color rgb="FF000000"/>
        <rFont val="Arial"/>
        <family val="2"/>
      </rPr>
      <t>[note 4]</t>
    </r>
  </si>
  <si>
    <t>CDC Group PLC</t>
  </si>
  <si>
    <t>Sub-total Other Contributors of UK ODA</t>
  </si>
  <si>
    <t>Gift Aid</t>
  </si>
  <si>
    <r>
      <t xml:space="preserve">Other IDRC </t>
    </r>
    <r>
      <rPr>
        <vertAlign val="superscript"/>
        <sz val="10"/>
        <color rgb="FF000000"/>
        <rFont val="Arial"/>
        <family val="2"/>
      </rPr>
      <t>[note 10]</t>
    </r>
  </si>
  <si>
    <t>BBC World Service</t>
  </si>
  <si>
    <t>Scottish Government</t>
  </si>
  <si>
    <t>Colonial Pensions administered by FCDO</t>
  </si>
  <si>
    <r>
      <t xml:space="preserve">Welsh Government </t>
    </r>
    <r>
      <rPr>
        <vertAlign val="superscript"/>
        <sz val="10"/>
        <color rgb="FF000000"/>
        <rFont val="Arial"/>
        <family val="2"/>
      </rPr>
      <t>[note 11]</t>
    </r>
  </si>
  <si>
    <t>IMF Poverty Reduction and Growth Trust (PRGT)</t>
  </si>
  <si>
    <t>Non-FCDO EC Attribution</t>
  </si>
  <si>
    <t>Other EU Attribution</t>
  </si>
  <si>
    <t>Miscellaneous</t>
  </si>
  <si>
    <t>Total UK ODA</t>
  </si>
  <si>
    <t>Note 1. Figures may not sum to totals due to rounding.</t>
  </si>
  <si>
    <t>Note 2. FCDO figures are the total sum of former FCO and former DFID ODA spend.</t>
  </si>
  <si>
    <t>Note 3. From 2021, the full UK Attribution of the development share of the EU budget is reported under FCDO. This is in line with ODA allocations. Prior to 2021, the UK EU Attribution core contribution was partly reported by former DFID, and partly by non-DFID.</t>
  </si>
  <si>
    <t>Note 4. In 2023 there was a machinery of government (MOG) change that split the Department for Business, Energy and Industrial Strategy into three new departments; the Department for Science, Innovation and Technology (DSIT), the Department for Energy Security and Net Zero (DESNZ) and the Department for Business and Trade (DBT).</t>
  </si>
  <si>
    <t>Note 5. UKISF (UK Integrated Security Fund) is the successor to the Conflict, Stability and Security Fund (CSSF).</t>
  </si>
  <si>
    <t>Note 6. MHCLG (Ministry of Housing, Communities and Local Government) is the successor of the Department of Levelling Up, Housing and Communities (DLUHC).</t>
  </si>
  <si>
    <t>Note 7. Office for National Statistics ODA was less than last significant figure in the table in 2020. In 2020 it was £238,443.</t>
  </si>
  <si>
    <t>Note 8.The figures used in the 2022 publication for the Ministry of Defence are those provided for Statistics on International Development: Provisional UK Aid Spend 2022 in April 2023.  These figures represent 0.03 per cent of total ODA in 2022. This proportion has remained constant over the last five years.</t>
  </si>
  <si>
    <t>Note 9. Department of Business and Trade (previously Department of International Trade) ODA was less than last significant figure in the table in 2021. In 2021 it was £373,465.</t>
  </si>
  <si>
    <t>Note 10. This includes estimated ODA eligible health and education in-donor refugee support costs which have been be administered by the devolved governments using geographic data and applying the same unit costs as England.</t>
  </si>
  <si>
    <t>Note 11. Welsh Government record their ODA by financial year.</t>
  </si>
  <si>
    <t>Last updated: 18th September 2025</t>
  </si>
  <si>
    <t>Next update: April 2026</t>
  </si>
  <si>
    <t xml:space="preserve">Email: statistics@fcdo.gov.uk </t>
  </si>
  <si>
    <t>The figures in this table are Accredited Official Statistics</t>
  </si>
  <si>
    <t>Notes &amp; Definitions</t>
  </si>
  <si>
    <t>https://www.gov.uk/government/publications/spending-review-2025-document</t>
  </si>
  <si>
    <t>https://assets.publishing.service.gov.uk/media/68627094354985706f111adc/E03349913_HMT_Spending_Review_June_2025_TEXT_CS_Accessible__002_.pdf#page=76</t>
  </si>
  <si>
    <t>https://assets.publishing.service.gov.uk/media/68627094354985706f111adc/E03349913_HMT_Spending_Review_June_2025_TEXT_CS_Accessible__002_.pdf#page=77</t>
  </si>
  <si>
    <t>SR Table 5.11</t>
  </si>
  <si>
    <r>
      <t xml:space="preserve">HM Treasury (June 2025) </t>
    </r>
    <r>
      <rPr>
        <i/>
        <sz val="11"/>
        <color theme="1"/>
        <rFont val="Futura Bk BT"/>
        <scheme val="minor"/>
      </rPr>
      <t>Spending Review 2025</t>
    </r>
    <r>
      <rPr>
        <sz val="11"/>
        <color theme="1"/>
        <rFont val="Futura Bk BT"/>
        <family val="2"/>
        <scheme val="minor"/>
      </rPr>
      <t>, Table 5.11, p.68</t>
    </r>
  </si>
  <si>
    <t>SR Table 5.12</t>
  </si>
  <si>
    <r>
      <t xml:space="preserve">HM Treasury (June 2025) </t>
    </r>
    <r>
      <rPr>
        <i/>
        <sz val="11"/>
        <color theme="1"/>
        <rFont val="Futura Bk BT"/>
        <scheme val="minor"/>
      </rPr>
      <t>Spending Review 2025</t>
    </r>
    <r>
      <rPr>
        <sz val="11"/>
        <color theme="1"/>
        <rFont val="Futura Bk BT"/>
        <family val="2"/>
        <scheme val="minor"/>
      </rPr>
      <t>, Table 5.12, p.69</t>
    </r>
  </si>
  <si>
    <t>Table 5.11: Official Development Assistance(1)</t>
  </si>
  <si>
    <t>£ billion (current prices)</t>
  </si>
  <si>
    <t>Plans</t>
  </si>
  <si>
    <t>Total DEL</t>
  </si>
  <si>
    <t>1 Table excludes non-DEL ODA spending which contributes to the UK’s ODA GNI % outturn each calendar year</t>
  </si>
  <si>
    <t>Table 5.12: Official Development Assistance programming allocations(1)</t>
  </si>
  <si>
    <t>£ million (current prices)</t>
  </si>
  <si>
    <t>Culture, Media and Sport</t>
  </si>
  <si>
    <t>Environment, Food and Rural Affairs</t>
  </si>
  <si>
    <t>Energy Security and Net Zero</t>
  </si>
  <si>
    <t>Health and Social Care</t>
  </si>
  <si>
    <t>Science, Innovation and Technology</t>
  </si>
  <si>
    <t>Work and Pensions</t>
  </si>
  <si>
    <t>Foreign, Commonwealth and Development Office</t>
  </si>
  <si>
    <t>Integrated Security Fund</t>
  </si>
  <si>
    <t>Office for National Statistics</t>
  </si>
  <si>
    <t>1 Table shows Total DEL ODA programming allocations and excludes forecasted DEL spending on in-donor refugee costs (the first year of costs associated with supporting refugees and asylum seekers in the UK) and estimates for ODA R&amp;D spending funded by UK Research and Innovation (UKRI).</t>
  </si>
  <si>
    <t>Official Development Assistance</t>
  </si>
  <si>
    <t>International Assistance</t>
  </si>
  <si>
    <t>Year</t>
  </si>
  <si>
    <t>GNI (£m, current prices)</t>
  </si>
  <si>
    <t>£m, current prices</t>
  </si>
  <si>
    <t>%GNI</t>
  </si>
  <si>
    <t>OECD DAC1 dataset (updated 29/04/2026) [Filtered by time period (1990-2025), donor ("United Kingdom"), measure ("Official Development Assistance (ODA)", "Gross National Income (GNI)", "Refugees in donor countries", "Administrative costs not included elsewhere", "Scholarships and student costs in donor countries", "Debt relief"), flow type ("Grant equivalents", "Disbursements, net", "Disbursements, gross"), unit of measure ("US dollar, "National currency"), and price base ("Constant prices", "Current prices")]</t>
  </si>
  <si>
    <t>https://data-explorer.oecd.org/vis?fs[0]=Topic%2C1%7CDevelopment%23DEV%23%7COfficial%20Development%20Assistance%20%28ODA%29%23DEV_ODA%23&amp;fs[1]=Topic%2C2%7CDevelopment%23DEV%23%7COfficial%20Development%20Assistance%20%28ODA%29%23DEV_ODA%23%7CFlows%20by%20provider%23DEV_ODA_FPV%23&amp;pg=0&amp;fc=Topic&amp;snb=3&amp;df[ds]=dsDisseminateFinalDMZ&amp;df[id]=DSD_DAC1%40DF_DAC1&amp;df[ag]=OECD.DCD.FSD&amp;dq=GBR..1%2B1010%2B1500%2B1600%2B1700%2B1820..1120%2B1140%2B1160.USD%2BXDC.Q%2BV&amp;to[TIME_PERIOD]=false&amp;pd=1990%2C2025&amp;vw=tb&amp;ly[cl]=COMBINED_UNIT_MEASURE%2CPRICE_BASE%2CMEASURE%2CFLOW_TYPE&amp;ly[rw]=TIME_PERIOD</t>
  </si>
  <si>
    <t>DAC1</t>
  </si>
  <si>
    <t>DAC1: Flows by provider (ODA+OOF+Private)</t>
  </si>
  <si>
    <t>Donor: United Kingdom</t>
  </si>
  <si>
    <t>Combined unit of measure</t>
  </si>
  <si>
    <t>US dollar, Millions</t>
  </si>
  <si>
    <t>National currency, Millions</t>
  </si>
  <si>
    <t>Price base</t>
  </si>
  <si>
    <t>Constant prices</t>
  </si>
  <si>
    <t>Current prices</t>
  </si>
  <si>
    <t>Measure</t>
  </si>
  <si>
    <t>Official Development Assistance (ODA)</t>
  </si>
  <si>
    <t>· 
Scholarships and student costs in donor countries</t>
  </si>
  <si>
    <t>· 
Debt relief</t>
  </si>
  <si>
    <t>· 
Administrative costs not included elsewhere</t>
  </si>
  <si>
    <t>· 
Refugees in donor countries</t>
  </si>
  <si>
    <t>Gross National Income (GNI)</t>
  </si>
  <si>
    <t>Flow type</t>
  </si>
  <si>
    <t>Disbursements, net</t>
  </si>
  <si>
    <t>· 
Disbursements, gross</t>
  </si>
  <si>
    <t>Grant equivalents</t>
  </si>
  <si>
    <t>Time period</t>
  </si>
  <si>
    <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</si>
  <si>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</si>
  <si>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</si>
  <si>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</si>
  <si>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</si>
  <si>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</si>
  <si>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</si>
  <si>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</si>
  <si>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</si>
  <si>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</si>
  <si>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</si>
  <si>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</si>
  <si>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</si>
  <si>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</si>
  <si>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</si>
  <si>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</si>
  <si>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</si>
  <si>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</si>
  <si>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</si>
  <si>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</si>
  <si>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</si>
  <si>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</si>
  <si>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</si>
  <si>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</si>
  <si>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</si>
  <si>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</si>
  <si>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</si>
  <si>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</si>
  <si>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</si>
  <si>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</si>
  <si>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</si>
  <si>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</si>
  <si>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</si>
  <si>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</si>
  <si>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</si>
  <si>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</si>
  <si>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</si>
  <si>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 xml:space="preserve">© Terms &amp; conditions </t>
  </si>
  <si>
    <t>Non-Cross-Border Flows (£m, current prices)</t>
  </si>
  <si>
    <t>Administrative Costs</t>
  </si>
  <si>
    <t>In-Donor Refugee Costs</t>
  </si>
  <si>
    <t>In-Donor Student Costs</t>
  </si>
  <si>
    <t>Debt Relief</t>
  </si>
  <si>
    <t>Type</t>
  </si>
  <si>
    <t>Outturn</t>
  </si>
  <si>
    <t>Projections</t>
  </si>
  <si>
    <t>UK International Assistance (%GNI)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</si>
</sst>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00000"/>
    <numFmt numFmtId="165" formatCode="0.0"/>
    <numFmt numFmtId="166" formatCode="0.0000"/>
    <numFmt numFmtId="167" formatCode="[=0]0;[&lt;0.5]&quot;[low]&quot;;#,##0"/>
    <numFmt numFmtId="168" formatCode="0.0%"/>
    <numFmt numFmtId="169" formatCode="[=0]0;[&lt;0.0005]&quot;[low]&quot;;#,##0.0%"/>
    <numFmt numFmtId="170" formatCode="_-* #,##0_-;\-* #,##0_-;_-* &quot;-&quot;??_-;_-@_-"/>
    <numFmt numFmtId="171" formatCode="\*\ \ \ #,##0;\*\ \ \ \-#,##0"/>
    <numFmt numFmtId="172" formatCode="\*\ \ \ #,##0.00;\*\ \ \ \-#,##0.00"/>
    <numFmt numFmtId="173" formatCode="#,##0.0"/>
    <numFmt numFmtId="174" formatCode="\*\ \ \ #,##0.0;\*\ \ \ \-#,##0.0"/>
  </numFmts>
  <fonts count="35">
    <font>
      <sz val="11"/>
      <color theme="1"/>
      <name val="Futura Bk BT"/>
      <family val="2"/>
      <scheme val="minor"/>
    </font>
    <font>
      <sz val="11"/>
      <color theme="1"/>
      <name val="Futura Bk BT"/>
      <family val="2"/>
      <scheme val="minor"/>
    </font>
    <font>
      <u/>
      <sz val="11"/>
      <color theme="10"/>
      <name val="Calibri"/>
      <family val="2"/>
    </font>
    <font>
      <u/>
      <sz val="10"/>
      <color theme="10"/>
      <name val="Calibri"/>
      <family val="2"/>
    </font>
    <font>
      <sz val="12"/>
      <color indexed="8"/>
      <name val="Calibri"/>
      <family val="2"/>
    </font>
    <font>
      <sz val="8"/>
      <color rgb="FFFF0000"/>
      <name val="Calibri"/>
      <family val="2"/>
    </font>
    <font>
      <sz val="8"/>
      <color indexed="8"/>
      <name val="Calibri"/>
      <family val="2"/>
    </font>
    <font>
      <sz val="14"/>
      <color indexed="8"/>
      <name val="Calibri"/>
      <family val="2"/>
    </font>
    <font>
      <sz val="6"/>
      <name val="Calibri"/>
      <family val="2"/>
    </font>
    <font>
      <sz val="12"/>
      <name val="Calibri"/>
      <family val="2"/>
    </font>
    <font>
      <i/>
      <sz val="12"/>
      <name val="Calibri"/>
      <family val="2"/>
    </font>
    <font>
      <sz val="10"/>
      <color indexed="8"/>
      <name val="Calibri"/>
      <family val="2"/>
    </font>
    <font>
      <b/>
      <sz val="11"/>
      <color theme="1"/>
      <name val="Futura Bk BT"/>
      <scheme val="minor"/>
    </font>
    <font>
      <sz val="11"/>
      <color rgb="FF000000"/>
      <name val="Calibri"/>
      <family val="2"/>
    </font>
    <font>
      <b/>
      <sz val="15"/>
      <color rgb="FF000000"/>
      <name val="Arial"/>
      <family val="2"/>
    </font>
    <font>
      <b/>
      <vertAlign val="superscript"/>
      <sz val="15"/>
      <color rgb="FF000000"/>
      <name val="Arial"/>
      <family val="2"/>
    </font>
    <font>
      <b/>
      <sz val="16"/>
      <color rgb="FF000000"/>
      <name val="Arial"/>
      <family val="2"/>
    </font>
    <font>
      <sz val="8"/>
      <color rgb="FF000000"/>
      <name val="Arial"/>
      <family val="2"/>
    </font>
    <font>
      <sz val="10"/>
      <color rgb="FF000000"/>
      <name val="Arial"/>
      <family val="2"/>
    </font>
    <font>
      <sz val="11"/>
      <color rgb="FF000000"/>
      <name val="Arial"/>
      <family val="2"/>
    </font>
    <font>
      <vertAlign val="superscript"/>
      <sz val="10"/>
      <color rgb="FF000000"/>
      <name val="Arial"/>
      <family val="2"/>
    </font>
    <font>
      <u/>
      <sz val="8"/>
      <color rgb="FF0000FF"/>
      <name val="Arial"/>
      <family val="2"/>
    </font>
    <font>
      <i/>
      <sz val="11"/>
      <color theme="1"/>
      <name val="Futura Bk BT"/>
      <scheme val="minor"/>
    </font>
    <font>
      <sz val="8"/>
      <name val="Futura Bk BT"/>
      <family val="2"/>
      <scheme val="minor"/>
    </font>
    <font>
      <b/>
      <sz val="12"/>
      <color rgb="FF0B0C0C"/>
      <name val="Arial"/>
      <family val="2"/>
    </font>
    <font>
      <b/>
      <sz val="11"/>
      <color rgb="FF0B0C0C"/>
      <name val="Arial"/>
      <family val="2"/>
    </font>
    <font>
      <sz val="11"/>
      <color rgb="FF0B0C0C"/>
      <name val="Arial"/>
      <family val="2"/>
    </font>
    <font>
      <b/>
      <sz val="11"/>
      <name val="Calibri"/>
      <family val="2"/>
    </font>
    <font>
      <sz val="11"/>
      <name val="Calibri"/>
      <family val="2"/>
    </font>
    <font>
      <b/>
      <sz val="11"/>
      <color rgb="FFFFFFFF"/>
      <name val="Calibri"/>
      <family val="2"/>
    </font>
    <font>
      <sz val="11"/>
      <color rgb="FFFFFFFF"/>
      <name val="Calibri"/>
      <family val="2"/>
    </font>
    <font>
      <b/>
      <sz val="11"/>
      <color rgb="FF000000"/>
      <name val="Calibri"/>
      <family val="2"/>
    </font>
    <font>
      <u/>
      <sz val="11"/>
      <color rgb="FF0563C1"/>
      <name val="Calibri"/>
      <family val="2"/>
    </font>
    <font>
      <sz val="9"/>
      <color indexed="81"/>
      <name val="Tahoma"/>
      <family val="2"/>
    </font>
    <font>
      <i/>
      <sz val="9"/>
      <color indexed="81"/>
      <name val="Tahoma"/>
      <family val="2"/>
    </font>
  </fonts>
  <fills count="13">
    <fill>
      <patternFill patternType="none"/>
    </fill>
    <fill>
      <patternFill patternType="gray125"/>
    </fill>
    <fill>
      <patternFill patternType="solid">
        <fgColor indexed="65"/>
        <bgColor indexed="64"/>
      </patternFill>
    </fill>
    <fill>
      <patternFill patternType="solid">
        <fgColor indexed="42"/>
        <bgColor indexed="64"/>
      </patternFill>
    </fill>
    <fill>
      <patternFill patternType="solid">
        <fgColor theme="5"/>
        <bgColor indexed="64"/>
      </patternFill>
    </fill>
    <fill>
      <patternFill patternType="solid">
        <fgColor theme="0"/>
        <bgColor indexed="64"/>
      </patternFill>
    </fill>
    <fill>
      <patternFill patternType="solid">
        <fgColor rgb="FFFFFFFF"/>
        <bgColor rgb="FFFFFFFF"/>
      </patternFill>
    </fill>
    <fill>
      <patternFill patternType="solid">
        <fgColor rgb="FFFFFFFF"/>
        <bgColor indexed="64"/>
      </patternFill>
    </fill>
    <fill>
      <patternFill patternType="solid">
        <fgColor rgb="FFF3F2F1"/>
        <bgColor indexed="64"/>
      </patternFill>
    </fill>
    <fill>
      <patternFill patternType="solid">
        <fgColor rgb="FF0549AB"/>
      </patternFill>
    </fill>
    <fill>
      <patternFill patternType="solid">
        <fgColor rgb="FFE2F2FB"/>
      </patternFill>
    </fill>
    <fill>
      <patternFill patternType="solid">
        <fgColor rgb="FFF1F1F1"/>
      </patternFill>
    </fill>
    <fill>
      <patternFill patternType="solid">
        <fgColor theme="0" tint="-4.9989318521683403E-2"/>
        <bgColor indexed="64"/>
      </patternFill>
    </fill>
  </fills>
  <borders count="27">
    <border>
      <left/>
      <right/>
      <top/>
      <bottom/>
      <diagonal/>
    </border>
    <border>
      <left style="medium">
        <color indexed="45"/>
      </left>
      <right/>
      <top style="medium">
        <color indexed="45"/>
      </top>
      <bottom style="medium">
        <color indexed="45"/>
      </bottom>
      <diagonal/>
    </border>
    <border>
      <left/>
      <right/>
      <top style="medium">
        <color indexed="45"/>
      </top>
      <bottom style="medium">
        <color indexed="45"/>
      </bottom>
      <diagonal/>
    </border>
    <border>
      <left/>
      <right style="medium">
        <color indexed="45"/>
      </right>
      <top style="medium">
        <color indexed="45"/>
      </top>
      <bottom style="medium">
        <color indexed="45"/>
      </bottom>
      <diagonal/>
    </border>
    <border>
      <left style="medium">
        <color indexed="45"/>
      </left>
      <right/>
      <top style="medium">
        <color indexed="45"/>
      </top>
      <bottom/>
      <diagonal/>
    </border>
    <border>
      <left/>
      <right/>
      <top style="medium">
        <color indexed="45"/>
      </top>
      <bottom/>
      <diagonal/>
    </border>
    <border>
      <left/>
      <right style="medium">
        <color theme="8"/>
      </right>
      <top style="medium">
        <color indexed="45"/>
      </top>
      <bottom/>
      <diagonal/>
    </border>
    <border>
      <left style="medium">
        <color indexed="45"/>
      </left>
      <right/>
      <top/>
      <bottom/>
      <diagonal/>
    </border>
    <border>
      <left/>
      <right style="medium">
        <color indexed="45"/>
      </right>
      <top/>
      <bottom/>
      <diagonal/>
    </border>
    <border>
      <left style="medium">
        <color indexed="45"/>
      </left>
      <right/>
      <top/>
      <bottom style="thin">
        <color indexed="45"/>
      </bottom>
      <diagonal/>
    </border>
    <border>
      <left/>
      <right/>
      <top/>
      <bottom style="thin">
        <color indexed="45"/>
      </bottom>
      <diagonal/>
    </border>
    <border>
      <left/>
      <right style="medium">
        <color indexed="45"/>
      </right>
      <top/>
      <bottom style="thin">
        <color indexed="45"/>
      </bottom>
      <diagonal/>
    </border>
    <border>
      <left/>
      <right style="medium">
        <color theme="8"/>
      </right>
      <top/>
      <bottom/>
      <diagonal/>
    </border>
    <border>
      <left/>
      <right style="medium">
        <color theme="8"/>
      </right>
      <top/>
      <bottom style="thin">
        <color indexed="45"/>
      </bottom>
      <diagonal/>
    </border>
    <border>
      <left style="medium">
        <color indexed="45"/>
      </left>
      <right/>
      <top/>
      <bottom style="medium">
        <color theme="8"/>
      </bottom>
      <diagonal/>
    </border>
    <border>
      <left style="medium">
        <color indexed="45"/>
      </left>
      <right/>
      <top style="medium">
        <color theme="8"/>
      </top>
      <bottom/>
      <diagonal/>
    </border>
    <border>
      <left/>
      <right/>
      <top style="medium">
        <color theme="8"/>
      </top>
      <bottom/>
      <diagonal/>
    </border>
    <border>
      <left/>
      <right style="medium">
        <color indexed="45"/>
      </right>
      <top style="medium">
        <color theme="8"/>
      </top>
      <bottom/>
      <diagonal/>
    </border>
    <border>
      <left style="medium">
        <color indexed="45"/>
      </left>
      <right/>
      <top/>
      <bottom style="medium">
        <color indexed="45"/>
      </bottom>
      <diagonal/>
    </border>
    <border>
      <left/>
      <right/>
      <top/>
      <bottom style="medium">
        <color indexed="45"/>
      </bottom>
      <diagonal/>
    </border>
    <border>
      <left/>
      <right style="medium">
        <color indexed="45"/>
      </right>
      <top/>
      <bottom style="medium">
        <color indexed="45"/>
      </bottom>
      <diagonal/>
    </border>
    <border>
      <left/>
      <right/>
      <top style="thin">
        <color rgb="FF000000"/>
      </top>
      <bottom style="thin">
        <color rgb="FF000000"/>
      </bottom>
      <diagonal/>
    </border>
    <border>
      <left/>
      <right/>
      <top/>
      <bottom style="thin">
        <color rgb="FF000000"/>
      </bottom>
      <diagonal/>
    </border>
    <border>
      <left/>
      <right/>
      <top style="thick">
        <color rgb="FFB1B4B6"/>
      </top>
      <bottom/>
      <diagonal/>
    </border>
    <border>
      <left/>
      <right/>
      <top/>
      <bottom style="medium">
        <color rgb="FFB1B4B6"/>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alignment vertical="top"/>
      <protection locked="0"/>
    </xf>
    <xf numFmtId="0" fontId="13" fillId="0" borderId="0"/>
    <xf numFmtId="0" fontId="1" fillId="0" borderId="0"/>
  </cellStyleXfs>
  <cellXfs count="109">
    <xf numFmtId="0" fontId="0" fillId="0" borderId="0" xfId="0"/>
    <xf numFmtId="0" fontId="3" fillId="2" borderId="0" xfId="3" applyFont="1" applyFill="1" applyBorder="1" applyAlignment="1" applyProtection="1">
      <alignment horizontal="center" vertical="center" wrapText="1"/>
    </xf>
    <xf numFmtId="0" fontId="4" fillId="2" borderId="0" xfId="0" applyFont="1" applyFill="1"/>
    <xf numFmtId="164" fontId="5" fillId="2" borderId="0" xfId="0" applyNumberFormat="1" applyFont="1" applyFill="1"/>
    <xf numFmtId="0" fontId="6" fillId="2" borderId="0" xfId="0" applyFont="1" applyFill="1"/>
    <xf numFmtId="0" fontId="4" fillId="2" borderId="0" xfId="0" applyFont="1" applyFill="1" applyAlignment="1">
      <alignment wrapText="1"/>
    </xf>
    <xf numFmtId="0" fontId="9" fillId="3" borderId="5" xfId="0" applyFont="1" applyFill="1" applyBorder="1" applyAlignment="1">
      <alignment horizontal="center" wrapText="1"/>
    </xf>
    <xf numFmtId="0" fontId="10" fillId="3" borderId="0" xfId="0" applyFont="1" applyFill="1" applyAlignment="1">
      <alignment horizontal="center" wrapText="1"/>
    </xf>
    <xf numFmtId="0" fontId="11" fillId="5" borderId="7" xfId="0" applyFont="1" applyFill="1" applyBorder="1" applyProtection="1">
      <protection locked="0"/>
    </xf>
    <xf numFmtId="165" fontId="11" fillId="5" borderId="0" xfId="0" applyNumberFormat="1" applyFont="1" applyFill="1" applyAlignment="1">
      <alignment horizontal="center"/>
    </xf>
    <xf numFmtId="165" fontId="11" fillId="5" borderId="8" xfId="0" applyNumberFormat="1" applyFont="1" applyFill="1" applyBorder="1" applyAlignment="1">
      <alignment horizontal="center"/>
    </xf>
    <xf numFmtId="2" fontId="4" fillId="2" borderId="0" xfId="0" applyNumberFormat="1" applyFont="1" applyFill="1"/>
    <xf numFmtId="166" fontId="4" fillId="2" borderId="0" xfId="0" applyNumberFormat="1" applyFont="1" applyFill="1"/>
    <xf numFmtId="0" fontId="11" fillId="5" borderId="7" xfId="0" applyFont="1" applyFill="1" applyBorder="1"/>
    <xf numFmtId="0" fontId="11" fillId="5" borderId="7" xfId="0" applyFont="1" applyFill="1" applyBorder="1" applyAlignment="1">
      <alignment horizontal="left"/>
    </xf>
    <xf numFmtId="164" fontId="4" fillId="2" borderId="0" xfId="0" applyNumberFormat="1" applyFont="1" applyFill="1"/>
    <xf numFmtId="0" fontId="11" fillId="5" borderId="9" xfId="0" applyFont="1" applyFill="1" applyBorder="1" applyAlignment="1">
      <alignment horizontal="left"/>
    </xf>
    <xf numFmtId="165" fontId="11" fillId="5" borderId="10" xfId="0" applyNumberFormat="1" applyFont="1" applyFill="1" applyBorder="1" applyAlignment="1">
      <alignment horizontal="center"/>
    </xf>
    <xf numFmtId="165" fontId="11" fillId="5" borderId="11" xfId="0" applyNumberFormat="1" applyFont="1" applyFill="1" applyBorder="1" applyAlignment="1">
      <alignment horizontal="center"/>
    </xf>
    <xf numFmtId="165" fontId="11" fillId="5" borderId="12" xfId="0" applyNumberFormat="1" applyFont="1" applyFill="1" applyBorder="1" applyAlignment="1">
      <alignment horizontal="center"/>
    </xf>
    <xf numFmtId="165" fontId="11" fillId="5" borderId="13" xfId="0" applyNumberFormat="1" applyFont="1" applyFill="1" applyBorder="1" applyAlignment="1">
      <alignment horizontal="center"/>
    </xf>
    <xf numFmtId="0" fontId="11" fillId="5" borderId="14" xfId="0" applyFont="1" applyFill="1" applyBorder="1"/>
    <xf numFmtId="0" fontId="6" fillId="5" borderId="15" xfId="0" applyFont="1" applyFill="1" applyBorder="1" applyProtection="1">
      <protection locked="0"/>
    </xf>
    <xf numFmtId="0" fontId="6" fillId="5" borderId="16" xfId="0" applyFont="1" applyFill="1" applyBorder="1" applyProtection="1">
      <protection locked="0"/>
    </xf>
    <xf numFmtId="0" fontId="6" fillId="5" borderId="17" xfId="0" applyFont="1" applyFill="1" applyBorder="1" applyProtection="1">
      <protection locked="0"/>
    </xf>
    <xf numFmtId="0" fontId="6" fillId="5" borderId="7" xfId="0" applyFont="1" applyFill="1" applyBorder="1"/>
    <xf numFmtId="0" fontId="6" fillId="5" borderId="0" xfId="0" applyFont="1" applyFill="1"/>
    <xf numFmtId="0" fontId="6" fillId="5" borderId="8" xfId="0" applyFont="1" applyFill="1" applyBorder="1"/>
    <xf numFmtId="0" fontId="6" fillId="5" borderId="7" xfId="0" applyFont="1" applyFill="1" applyBorder="1" applyProtection="1">
      <protection locked="0"/>
    </xf>
    <xf numFmtId="0" fontId="6" fillId="5" borderId="0" xfId="0" applyFont="1" applyFill="1" applyProtection="1">
      <protection locked="0"/>
    </xf>
    <xf numFmtId="0" fontId="6" fillId="5" borderId="8" xfId="0" applyFont="1" applyFill="1" applyBorder="1" applyProtection="1">
      <protection locked="0"/>
    </xf>
    <xf numFmtId="0" fontId="6" fillId="5" borderId="18" xfId="0" applyFont="1" applyFill="1" applyBorder="1"/>
    <xf numFmtId="0" fontId="6" fillId="5" borderId="19" xfId="0" applyFont="1" applyFill="1" applyBorder="1"/>
    <xf numFmtId="0" fontId="6" fillId="5" borderId="20" xfId="0" applyFont="1" applyFill="1" applyBorder="1"/>
    <xf numFmtId="1" fontId="4" fillId="2" borderId="0" xfId="0" applyNumberFormat="1" applyFont="1" applyFill="1" applyAlignment="1">
      <alignment horizontal="center"/>
    </xf>
    <xf numFmtId="0" fontId="14" fillId="0" borderId="0" xfId="4" applyFont="1" applyAlignment="1">
      <alignment vertical="center"/>
    </xf>
    <xf numFmtId="0" fontId="16" fillId="0" borderId="0" xfId="4" applyFont="1" applyAlignment="1">
      <alignment vertical="center"/>
    </xf>
    <xf numFmtId="0" fontId="13" fillId="0" borderId="0" xfId="4"/>
    <xf numFmtId="0" fontId="17" fillId="0" borderId="0" xfId="4" applyFont="1" applyAlignment="1">
      <alignment horizontal="left" vertical="center"/>
    </xf>
    <xf numFmtId="3" fontId="13" fillId="0" borderId="0" xfId="4" applyNumberFormat="1"/>
    <xf numFmtId="0" fontId="17" fillId="0" borderId="0" xfId="4" applyFont="1" applyAlignment="1">
      <alignment horizontal="left" vertical="top"/>
    </xf>
    <xf numFmtId="0" fontId="18" fillId="0" borderId="0" xfId="4" applyFont="1" applyAlignment="1">
      <alignment horizontal="left" vertical="center"/>
    </xf>
    <xf numFmtId="167" fontId="13" fillId="0" borderId="0" xfId="4" applyNumberFormat="1"/>
    <xf numFmtId="168" fontId="13" fillId="0" borderId="0" xfId="4" applyNumberFormat="1"/>
    <xf numFmtId="168" fontId="19" fillId="0" borderId="0" xfId="4" applyNumberFormat="1" applyFont="1" applyAlignment="1">
      <alignment horizontal="center"/>
    </xf>
    <xf numFmtId="3" fontId="18" fillId="0" borderId="21" xfId="4" applyNumberFormat="1" applyFont="1" applyBorder="1" applyAlignment="1">
      <alignment horizontal="center" vertical="top" wrapText="1"/>
    </xf>
    <xf numFmtId="3" fontId="18" fillId="0" borderId="0" xfId="4" applyNumberFormat="1" applyFont="1" applyAlignment="1">
      <alignment horizontal="right" vertical="top" wrapText="1"/>
    </xf>
    <xf numFmtId="10" fontId="18" fillId="0" borderId="0" xfId="4" applyNumberFormat="1" applyFont="1" applyAlignment="1">
      <alignment horizontal="right" vertical="top" wrapText="1"/>
    </xf>
    <xf numFmtId="3" fontId="18" fillId="0" borderId="22" xfId="4" applyNumberFormat="1" applyFont="1" applyBorder="1" applyAlignment="1">
      <alignment horizontal="right" vertical="top" wrapText="1"/>
    </xf>
    <xf numFmtId="10" fontId="18" fillId="0" borderId="22" xfId="4" applyNumberFormat="1" applyFont="1" applyBorder="1" applyAlignment="1">
      <alignment horizontal="right" vertical="top" wrapText="1"/>
    </xf>
    <xf numFmtId="0" fontId="17" fillId="0" borderId="0" xfId="4" applyFont="1" applyAlignment="1">
      <alignment horizontal="left"/>
    </xf>
    <xf numFmtId="167" fontId="17" fillId="0" borderId="0" xfId="4" applyNumberFormat="1" applyFont="1"/>
    <xf numFmtId="168" fontId="17" fillId="0" borderId="0" xfId="4" applyNumberFormat="1" applyFont="1"/>
    <xf numFmtId="3" fontId="17" fillId="0" borderId="0" xfId="4" applyNumberFormat="1" applyFont="1"/>
    <xf numFmtId="168" fontId="17" fillId="0" borderId="0" xfId="4" applyNumberFormat="1" applyFont="1" applyAlignment="1">
      <alignment horizontal="right"/>
    </xf>
    <xf numFmtId="169" fontId="17" fillId="0" borderId="0" xfId="4" applyNumberFormat="1" applyFont="1"/>
    <xf numFmtId="10" fontId="17" fillId="0" borderId="0" xfId="4" applyNumberFormat="1" applyFont="1"/>
    <xf numFmtId="0" fontId="17" fillId="6" borderId="0" xfId="4" applyFont="1" applyFill="1" applyAlignment="1">
      <alignment horizontal="left" vertical="center"/>
    </xf>
    <xf numFmtId="0" fontId="18" fillId="6" borderId="0" xfId="4" applyFont="1" applyFill="1"/>
    <xf numFmtId="0" fontId="17" fillId="0" borderId="0" xfId="4" applyFont="1"/>
    <xf numFmtId="0" fontId="21" fillId="0" borderId="0" xfId="4" applyFont="1" applyAlignment="1">
      <alignment vertical="center"/>
    </xf>
    <xf numFmtId="0" fontId="25" fillId="8" borderId="23" xfId="0" applyFont="1" applyFill="1" applyBorder="1" applyAlignment="1">
      <alignment horizontal="right" vertical="top" wrapText="1" indent="1"/>
    </xf>
    <xf numFmtId="0" fontId="25" fillId="8" borderId="24" xfId="0" applyFont="1" applyFill="1" applyBorder="1" applyAlignment="1">
      <alignment horizontal="right" vertical="top" wrapText="1" indent="1"/>
    </xf>
    <xf numFmtId="0" fontId="25" fillId="8" borderId="23" xfId="0" applyFont="1" applyFill="1" applyBorder="1" applyAlignment="1">
      <alignment horizontal="right" vertical="top" wrapText="1"/>
    </xf>
    <xf numFmtId="0" fontId="25" fillId="8" borderId="24" xfId="0" applyFont="1" applyFill="1" applyBorder="1" applyAlignment="1">
      <alignment horizontal="right" vertical="top" wrapText="1"/>
    </xf>
    <xf numFmtId="0" fontId="26" fillId="7" borderId="24" xfId="0" applyFont="1" applyFill="1" applyBorder="1" applyAlignment="1">
      <alignment vertical="top" wrapText="1"/>
    </xf>
    <xf numFmtId="0" fontId="26" fillId="7" borderId="24" xfId="0" applyFont="1" applyFill="1" applyBorder="1" applyAlignment="1">
      <alignment horizontal="right" vertical="top" wrapText="1" indent="1"/>
    </xf>
    <xf numFmtId="0" fontId="26" fillId="7" borderId="24" xfId="0" applyFont="1" applyFill="1" applyBorder="1" applyAlignment="1">
      <alignment horizontal="right" vertical="top" wrapText="1"/>
    </xf>
    <xf numFmtId="0" fontId="26" fillId="0" borderId="0" xfId="0" applyFont="1"/>
    <xf numFmtId="0" fontId="24" fillId="0" borderId="0" xfId="0" applyFont="1" applyAlignment="1">
      <alignment vertical="center"/>
    </xf>
    <xf numFmtId="0" fontId="26" fillId="7" borderId="24" xfId="0" applyFont="1" applyFill="1" applyBorder="1" applyAlignment="1">
      <alignment vertical="top"/>
    </xf>
    <xf numFmtId="0" fontId="27" fillId="0" borderId="0" xfId="5" applyFont="1" applyAlignment="1">
      <alignment horizontal="left" readingOrder="1"/>
    </xf>
    <xf numFmtId="0" fontId="1" fillId="0" borderId="0" xfId="5"/>
    <xf numFmtId="0" fontId="28" fillId="0" borderId="0" xfId="5" applyFont="1" applyAlignment="1">
      <alignment horizontal="left" readingOrder="1"/>
    </xf>
    <xf numFmtId="0" fontId="30" fillId="9" borderId="25" xfId="5" applyFont="1" applyFill="1" applyBorder="1" applyAlignment="1">
      <alignment horizontal="center" vertical="top" wrapText="1" readingOrder="1"/>
    </xf>
    <xf numFmtId="0" fontId="31" fillId="10" borderId="25" xfId="5" applyFont="1" applyFill="1" applyBorder="1" applyAlignment="1">
      <alignment horizontal="left" vertical="top" wrapText="1" readingOrder="1"/>
    </xf>
    <xf numFmtId="0" fontId="28" fillId="11" borderId="25" xfId="5" applyFont="1" applyFill="1" applyBorder="1" applyAlignment="1">
      <alignment horizontal="left" vertical="top" wrapText="1" readingOrder="1"/>
    </xf>
    <xf numFmtId="0" fontId="13" fillId="10" borderId="25" xfId="5" applyFont="1" applyFill="1" applyBorder="1" applyAlignment="1">
      <alignment horizontal="left" vertical="top" wrapText="1" readingOrder="1"/>
    </xf>
    <xf numFmtId="0" fontId="28" fillId="11" borderId="25" xfId="5" applyFont="1" applyFill="1" applyBorder="1" applyAlignment="1">
      <alignment horizontal="right" vertical="top" wrapText="1" readingOrder="1"/>
    </xf>
    <xf numFmtId="171" fontId="28" fillId="0" borderId="25" xfId="5" applyNumberFormat="1" applyFont="1" applyBorder="1" applyAlignment="1">
      <alignment horizontal="right" wrapText="1" readingOrder="1"/>
    </xf>
    <xf numFmtId="0" fontId="28" fillId="0" borderId="25" xfId="5" applyFont="1" applyBorder="1" applyAlignment="1">
      <alignment horizontal="right" wrapText="1" readingOrder="1"/>
    </xf>
    <xf numFmtId="172" fontId="28" fillId="0" borderId="25" xfId="5" applyNumberFormat="1" applyFont="1" applyBorder="1" applyAlignment="1">
      <alignment horizontal="right" wrapText="1" readingOrder="1"/>
    </xf>
    <xf numFmtId="3" fontId="28" fillId="0" borderId="25" xfId="5" applyNumberFormat="1" applyFont="1" applyBorder="1" applyAlignment="1">
      <alignment horizontal="right" wrapText="1" readingOrder="1"/>
    </xf>
    <xf numFmtId="4" fontId="28" fillId="0" borderId="25" xfId="5" applyNumberFormat="1" applyFont="1" applyBorder="1" applyAlignment="1">
      <alignment horizontal="right" wrapText="1" readingOrder="1"/>
    </xf>
    <xf numFmtId="173" fontId="28" fillId="0" borderId="25" xfId="5" applyNumberFormat="1" applyFont="1" applyBorder="1" applyAlignment="1">
      <alignment horizontal="right" wrapText="1" readingOrder="1"/>
    </xf>
    <xf numFmtId="174" fontId="28" fillId="0" borderId="25" xfId="5" applyNumberFormat="1" applyFont="1" applyBorder="1" applyAlignment="1">
      <alignment horizontal="right" wrapText="1" readingOrder="1"/>
    </xf>
    <xf numFmtId="0" fontId="32" fillId="0" borderId="0" xfId="5" applyFont="1" applyAlignment="1">
      <alignment readingOrder="1"/>
    </xf>
    <xf numFmtId="0" fontId="32" fillId="0" borderId="0" xfId="5" applyFont="1"/>
    <xf numFmtId="0" fontId="12" fillId="12" borderId="25" xfId="0" applyFont="1" applyFill="1" applyBorder="1" applyAlignment="1">
      <alignment vertical="top"/>
    </xf>
    <xf numFmtId="0" fontId="12" fillId="12" borderId="25" xfId="0" applyFont="1" applyFill="1" applyBorder="1" applyAlignment="1">
      <alignment vertical="top" wrapText="1"/>
    </xf>
    <xf numFmtId="170" fontId="0" fillId="0" borderId="25" xfId="1" applyNumberFormat="1" applyFont="1" applyBorder="1"/>
    <xf numFmtId="10" fontId="0" fillId="0" borderId="25" xfId="2" applyNumberFormat="1" applyFont="1" applyBorder="1"/>
    <xf numFmtId="0" fontId="0" fillId="0" borderId="25" xfId="0" applyBorder="1" applyAlignment="1">
      <alignment horizontal="left"/>
    </xf>
    <xf numFmtId="0" fontId="0" fillId="0" borderId="25" xfId="0" applyBorder="1"/>
    <xf numFmtId="0" fontId="12" fillId="12" borderId="25" xfId="0" applyFont="1" applyFill="1" applyBorder="1"/>
    <xf numFmtId="0" fontId="12" fillId="12" borderId="26" xfId="0" applyFont="1" applyFill="1" applyBorder="1" applyAlignment="1">
      <alignment horizontal="center" vertical="top" wrapText="1"/>
    </xf>
    <xf numFmtId="0" fontId="0" fillId="0" borderId="25" xfId="0" applyBorder="1" applyAlignment="1">
      <alignment horizontal="left" vertical="top"/>
    </xf>
    <xf numFmtId="0" fontId="9" fillId="4" borderId="0" xfId="0" applyFont="1" applyFill="1" applyAlignment="1">
      <alignment horizontal="center" vertical="center" wrapText="1"/>
    </xf>
    <xf numFmtId="0" fontId="9" fillId="3" borderId="6"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7" fillId="3" borderId="1" xfId="0" applyFont="1" applyFill="1" applyBorder="1" applyAlignment="1">
      <alignment horizontal="center"/>
    </xf>
    <xf numFmtId="0" fontId="7" fillId="3" borderId="2" xfId="0" applyFont="1" applyFill="1" applyBorder="1" applyAlignment="1">
      <alignment horizontal="center"/>
    </xf>
    <xf numFmtId="0" fontId="7" fillId="3" borderId="3" xfId="0" applyFont="1" applyFill="1" applyBorder="1"/>
    <xf numFmtId="0" fontId="8" fillId="3" borderId="4" xfId="0" applyFont="1" applyFill="1" applyBorder="1" applyAlignment="1">
      <alignment horizontal="center" vertical="top" wrapText="1"/>
    </xf>
    <xf numFmtId="0" fontId="8" fillId="3" borderId="7" xfId="0" applyFont="1" applyFill="1" applyBorder="1" applyAlignment="1">
      <alignment horizontal="center" vertical="top" wrapText="1"/>
    </xf>
    <xf numFmtId="0" fontId="25" fillId="8" borderId="23" xfId="0" applyFont="1" applyFill="1" applyBorder="1" applyAlignment="1">
      <alignment vertical="top" wrapText="1"/>
    </xf>
    <xf numFmtId="0" fontId="25" fillId="8" borderId="24" xfId="0" applyFont="1" applyFill="1" applyBorder="1" applyAlignment="1">
      <alignment vertical="top" wrapText="1"/>
    </xf>
    <xf numFmtId="0" fontId="30" fillId="9" borderId="25" xfId="5" applyFont="1" applyFill="1" applyBorder="1" applyAlignment="1">
      <alignment horizontal="center" vertical="top" wrapText="1" readingOrder="1"/>
    </xf>
    <xf numFmtId="0" fontId="29" fillId="9" borderId="25" xfId="5" applyFont="1" applyFill="1" applyBorder="1" applyAlignment="1">
      <alignment horizontal="left" vertical="top" wrapText="1" readingOrder="1"/>
    </xf>
  </cellXfs>
  <cellStyles count="6">
    <cellStyle name="Comma" xfId="1" builtinId="3"/>
    <cellStyle name="Hyperlink" xfId="3" builtinId="8"/>
    <cellStyle name="Normal" xfId="0" builtinId="0"/>
    <cellStyle name="Normal 2" xfId="4" xr:uid="{3274C0B5-4A6D-4B31-A5EE-7067A35E1BEF}"/>
    <cellStyle name="Normal 2 2" xfId="5" xr:uid="{4259A658-A783-4363-BD15-160D89C61D7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EFO">
  <a:themeElements>
    <a:clrScheme name="EFO">
      <a:dk1>
        <a:srgbClr val="000000"/>
      </a:dk1>
      <a:lt1>
        <a:sysClr val="window" lastClr="FFFFFF"/>
      </a:lt1>
      <a:dk2>
        <a:srgbClr val="DBE3E8"/>
      </a:dk2>
      <a:lt2>
        <a:srgbClr val="FFFFFF"/>
      </a:lt2>
      <a:accent1>
        <a:srgbClr val="DBE3E8"/>
      </a:accent1>
      <a:accent2>
        <a:srgbClr val="B5C7D4"/>
      </a:accent2>
      <a:accent3>
        <a:srgbClr val="91ABBD"/>
      </a:accent3>
      <a:accent4>
        <a:srgbClr val="6B8FA8"/>
      </a:accent4>
      <a:accent5>
        <a:srgbClr val="477391"/>
      </a:accent5>
      <a:accent6>
        <a:srgbClr val="FFFFFF"/>
      </a:accent6>
      <a:hlink>
        <a:srgbClr val="6B8FA8"/>
      </a:hlink>
      <a:folHlink>
        <a:srgbClr val="477391"/>
      </a:folHlink>
    </a:clrScheme>
    <a:fontScheme name="All">
      <a:majorFont>
        <a:latin typeface="Futura Bk BT"/>
        <a:ea typeface=""/>
        <a:cs typeface=""/>
      </a:majorFont>
      <a:minorFont>
        <a:latin typeface="Futura Bk B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hyperlink" Target="https://assets.publishing.service.gov.uk/media/66f40bef30536cb9274826e4/Statistics-on-international-development-Annexes-1-2-3.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https://data-explorer.oecd.org/vis?fs%5b0%5d=Topic%2C1%7CDevelopment%23DEV%23%7COfficial%20Development%20Assistance%20%28ODA%29%23DEV_ODA%23&amp;fs%5b1%5d=Topic%2C2%7CDevelopment%23DEV%23%7COfficial%20Development%20Assistance%20%28ODA%29%23DEV_ODA%23%7CFlows%20by%20provider%23DEV_ODA_FPV%23&amp;pg=0&amp;fc=Topic&amp;snb=3&amp;df%5bds%5d=dsDisseminateFinalDMZ&amp;df%5bid%5d=DSD_DAC1%40DF_DAC1&amp;df%5bag%5d=OECD.DCD.FSD&amp;dq=GBR..1%2B1010%2B1500%2B1600%2B1700%2B1820..1120%2B1140%2B1160.USD%2BXDC.Q%2BV&amp;to%5bTIME_PERIOD%5d=false&amp;pd=1990%2C2025&amp;vw=tb&amp;ly%5bcl%5d=COMBINED_UNIT_MEASURE%2CPRICE_BASE%2CMEASURE%2CFLOW_TYPE&amp;ly%5brw%5d=TIME_PERIOD" TargetMode="External"/><Relationship Id="rId1" Type="http://schemas.openxmlformats.org/officeDocument/2006/relationships/hyperlink" Target="https://www.oecd.org/en/about/terms-conditions.html" TargetMode="Externa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E8689-1784-45B1-81BF-7E60AF070812}">
  <sheetPr>
    <tabColor rgb="FFFF0000"/>
  </sheetPr>
  <dimension ref="A1:B67"/>
  <sheetViews>
    <sheetView tabSelected="1" workbookViewId="0"/>
  </sheetViews>
  <sheetFormatPr defaultRowHeight="13.8"/>
  <sheetData>
    <row r="1" spans="1:2">
      <c r="A1" s="94" t="s">
        <v>280</v>
      </c>
      <c r="B1" s="94" t="s">
        <v>353</v>
      </c>
    </row>
    <row r="2" spans="1:2">
      <c r="A2" s="93">
        <v>1960</v>
      </c>
      <c r="B2" s="91">
        <v>5.6280281238274945E-3</v>
      </c>
    </row>
    <row r="3" spans="1:2">
      <c r="A3" s="93">
        <v>1961</v>
      </c>
      <c r="B3" s="91">
        <v>5.9162621909730094E-3</v>
      </c>
    </row>
    <row r="4" spans="1:2">
      <c r="A4" s="93">
        <v>1962</v>
      </c>
      <c r="B4" s="91">
        <v>5.1885556986056708E-3</v>
      </c>
    </row>
    <row r="5" spans="1:2">
      <c r="A5" s="93">
        <v>1963</v>
      </c>
      <c r="B5" s="91">
        <v>4.802522930570742E-3</v>
      </c>
    </row>
    <row r="6" spans="1:2">
      <c r="A6" s="93">
        <v>1964</v>
      </c>
      <c r="B6" s="91">
        <v>5.2663383937682799E-3</v>
      </c>
    </row>
    <row r="7" spans="1:2">
      <c r="A7" s="93">
        <v>1965</v>
      </c>
      <c r="B7" s="91">
        <v>4.6928594524876816E-3</v>
      </c>
    </row>
    <row r="8" spans="1:2">
      <c r="A8" s="93">
        <v>1966</v>
      </c>
      <c r="B8" s="91">
        <v>4.5336342032852505E-3</v>
      </c>
    </row>
    <row r="9" spans="1:2">
      <c r="A9" s="93">
        <v>1967</v>
      </c>
      <c r="B9" s="91">
        <v>4.3986745452484662E-3</v>
      </c>
    </row>
    <row r="10" spans="1:2">
      <c r="A10" s="93">
        <v>1968</v>
      </c>
      <c r="B10" s="91">
        <v>4.0095730370206572E-3</v>
      </c>
    </row>
    <row r="11" spans="1:2">
      <c r="A11" s="93">
        <v>1969</v>
      </c>
      <c r="B11" s="91">
        <v>4.280155892112991E-3</v>
      </c>
    </row>
    <row r="12" spans="1:2">
      <c r="A12" s="93">
        <v>1970</v>
      </c>
      <c r="B12" s="91">
        <v>3.8910332779837943E-3</v>
      </c>
    </row>
    <row r="13" spans="1:2">
      <c r="A13" s="93">
        <v>1971</v>
      </c>
      <c r="B13" s="91">
        <v>4.3379828882012163E-3</v>
      </c>
    </row>
    <row r="14" spans="1:2">
      <c r="A14" s="93">
        <v>1972</v>
      </c>
      <c r="B14" s="91">
        <v>3.5955520444957345E-3</v>
      </c>
    </row>
    <row r="15" spans="1:2">
      <c r="A15" s="93">
        <v>1973</v>
      </c>
      <c r="B15" s="91">
        <v>3.5004751679176913E-3</v>
      </c>
    </row>
    <row r="16" spans="1:2">
      <c r="A16" s="93">
        <v>1974</v>
      </c>
      <c r="B16" s="91">
        <v>3.8345857378736629E-3</v>
      </c>
    </row>
    <row r="17" spans="1:2">
      <c r="A17" s="93">
        <v>1975</v>
      </c>
      <c r="B17" s="91">
        <v>3.7522007621537345E-3</v>
      </c>
    </row>
    <row r="18" spans="1:2">
      <c r="A18" s="93">
        <v>1976</v>
      </c>
      <c r="B18" s="91">
        <v>3.7461840743920178E-3</v>
      </c>
    </row>
    <row r="19" spans="1:2">
      <c r="A19" s="93">
        <v>1977</v>
      </c>
      <c r="B19" s="91">
        <v>4.2113951829729603E-3</v>
      </c>
    </row>
    <row r="20" spans="1:2">
      <c r="A20" s="93">
        <v>1978</v>
      </c>
      <c r="B20" s="91">
        <v>4.505792506249719E-3</v>
      </c>
    </row>
    <row r="21" spans="1:2">
      <c r="A21" s="93">
        <v>1979</v>
      </c>
      <c r="B21" s="91">
        <v>4.9189884580306889E-3</v>
      </c>
    </row>
    <row r="22" spans="1:2">
      <c r="A22" s="93">
        <v>1980</v>
      </c>
      <c r="B22" s="91">
        <v>3.0402809064932405E-3</v>
      </c>
    </row>
    <row r="23" spans="1:2">
      <c r="A23" s="93">
        <v>1981</v>
      </c>
      <c r="B23" s="91">
        <v>3.9846130228153422E-3</v>
      </c>
    </row>
    <row r="24" spans="1:2">
      <c r="A24" s="93">
        <v>1982</v>
      </c>
      <c r="B24" s="91">
        <v>3.5030739871539894E-3</v>
      </c>
    </row>
    <row r="25" spans="1:2">
      <c r="A25" s="93">
        <v>1983</v>
      </c>
      <c r="B25" s="91">
        <v>3.3319145990017493E-3</v>
      </c>
    </row>
    <row r="26" spans="1:2">
      <c r="A26" s="93">
        <v>1984</v>
      </c>
      <c r="B26" s="91">
        <v>3.149773599532613E-3</v>
      </c>
    </row>
    <row r="27" spans="1:2">
      <c r="A27" s="93">
        <v>1985</v>
      </c>
      <c r="B27" s="91">
        <v>3.1549554101876201E-3</v>
      </c>
    </row>
    <row r="28" spans="1:2">
      <c r="A28" s="93">
        <v>1986</v>
      </c>
      <c r="B28" s="91">
        <v>2.9554436246608238E-3</v>
      </c>
    </row>
    <row r="29" spans="1:2">
      <c r="A29" s="93">
        <v>1987</v>
      </c>
      <c r="B29" s="91">
        <v>2.5955222758483466E-3</v>
      </c>
    </row>
    <row r="30" spans="1:2">
      <c r="A30" s="93">
        <v>1988</v>
      </c>
      <c r="B30" s="91">
        <v>3.0536625924715223E-3</v>
      </c>
    </row>
    <row r="31" spans="1:2">
      <c r="A31" s="93">
        <v>1989</v>
      </c>
      <c r="B31" s="91">
        <v>2.9783220741326027E-3</v>
      </c>
    </row>
    <row r="32" spans="1:2">
      <c r="A32" s="93">
        <v>1990</v>
      </c>
      <c r="B32" s="91">
        <v>2.5844301871914442E-3</v>
      </c>
    </row>
    <row r="33" spans="1:2">
      <c r="A33" s="93">
        <v>1991</v>
      </c>
      <c r="B33" s="91">
        <v>3.0362900042766603E-3</v>
      </c>
    </row>
    <row r="34" spans="1:2">
      <c r="A34" s="93">
        <v>1992</v>
      </c>
      <c r="B34" s="91">
        <v>2.8915318609360344E-3</v>
      </c>
    </row>
    <row r="35" spans="1:2">
      <c r="A35" s="93">
        <v>1993</v>
      </c>
      <c r="B35" s="91">
        <v>2.9533716545320447E-3</v>
      </c>
    </row>
    <row r="36" spans="1:2">
      <c r="A36" s="93">
        <v>1994</v>
      </c>
      <c r="B36" s="91">
        <v>2.8993602903155348E-3</v>
      </c>
    </row>
    <row r="37" spans="1:2">
      <c r="A37" s="93">
        <v>1995</v>
      </c>
      <c r="B37" s="91">
        <v>2.6519312323163313E-3</v>
      </c>
    </row>
    <row r="38" spans="1:2">
      <c r="A38" s="93">
        <v>1996</v>
      </c>
      <c r="B38" s="91">
        <v>2.5665408636564311E-3</v>
      </c>
    </row>
    <row r="39" spans="1:2">
      <c r="A39" s="93">
        <v>1997</v>
      </c>
      <c r="B39" s="91">
        <v>2.2924227964842936E-3</v>
      </c>
    </row>
    <row r="40" spans="1:2">
      <c r="A40" s="93">
        <v>1998</v>
      </c>
      <c r="B40" s="91">
        <v>2.5025532415578304E-3</v>
      </c>
    </row>
    <row r="41" spans="1:2">
      <c r="A41" s="93">
        <v>1999</v>
      </c>
      <c r="B41" s="91">
        <v>2.115922893522494E-3</v>
      </c>
    </row>
    <row r="42" spans="1:2">
      <c r="A42" s="93">
        <v>2000</v>
      </c>
      <c r="B42" s="91">
        <v>2.905349855752702E-3</v>
      </c>
    </row>
    <row r="43" spans="1:2">
      <c r="A43" s="93">
        <v>2001</v>
      </c>
      <c r="B43" s="91">
        <v>2.7366895760588465E-3</v>
      </c>
    </row>
    <row r="44" spans="1:2">
      <c r="A44" s="93">
        <v>2002</v>
      </c>
      <c r="B44" s="91">
        <v>2.5370382564035027E-3</v>
      </c>
    </row>
    <row r="45" spans="1:2">
      <c r="A45" s="93">
        <v>2003</v>
      </c>
      <c r="B45" s="91">
        <v>3.1113346519665249E-3</v>
      </c>
    </row>
    <row r="46" spans="1:2">
      <c r="A46" s="93">
        <v>2004</v>
      </c>
      <c r="B46" s="91">
        <v>3.0209225776346598E-3</v>
      </c>
    </row>
    <row r="47" spans="1:2">
      <c r="A47" s="93">
        <v>2005</v>
      </c>
      <c r="B47" s="91">
        <v>2.9906402640158718E-3</v>
      </c>
    </row>
    <row r="48" spans="1:2">
      <c r="A48" s="93">
        <v>2006</v>
      </c>
      <c r="B48" s="91">
        <v>3.4985223500253611E-3</v>
      </c>
    </row>
    <row r="49" spans="1:2">
      <c r="A49" s="93">
        <v>2007</v>
      </c>
      <c r="B49" s="91">
        <v>3.3312552321041731E-3</v>
      </c>
    </row>
    <row r="50" spans="1:2">
      <c r="A50" s="93">
        <v>2008</v>
      </c>
      <c r="B50" s="91">
        <v>3.9248531351481651E-3</v>
      </c>
    </row>
    <row r="51" spans="1:2">
      <c r="A51" s="93">
        <v>2009</v>
      </c>
      <c r="B51" s="91">
        <v>4.8725561014548151E-3</v>
      </c>
    </row>
    <row r="52" spans="1:2">
      <c r="A52" s="93">
        <v>2010</v>
      </c>
      <c r="B52" s="91">
        <v>5.4766150373229882E-3</v>
      </c>
    </row>
    <row r="53" spans="1:2">
      <c r="A53" s="93">
        <v>2011</v>
      </c>
      <c r="B53" s="91">
        <v>5.3461597883204676E-3</v>
      </c>
    </row>
    <row r="54" spans="1:2">
      <c r="A54" s="93">
        <v>2012</v>
      </c>
      <c r="B54" s="91">
        <v>5.3277596636589963E-3</v>
      </c>
    </row>
    <row r="55" spans="1:2">
      <c r="A55" s="93">
        <v>2013</v>
      </c>
      <c r="B55" s="91">
        <v>6.8447299637578963E-3</v>
      </c>
    </row>
    <row r="56" spans="1:2">
      <c r="A56" s="93">
        <v>2014</v>
      </c>
      <c r="B56" s="91">
        <v>6.7563807661051491E-3</v>
      </c>
    </row>
    <row r="57" spans="1:2">
      <c r="A57" s="93">
        <v>2015</v>
      </c>
      <c r="B57" s="91">
        <v>6.6184149661719614E-3</v>
      </c>
    </row>
    <row r="58" spans="1:2">
      <c r="A58" s="93">
        <v>2016</v>
      </c>
      <c r="B58" s="91">
        <v>6.4784579799976429E-3</v>
      </c>
    </row>
    <row r="59" spans="1:2">
      <c r="A59" s="93">
        <v>2017</v>
      </c>
      <c r="B59" s="91">
        <v>6.4752887396267982E-3</v>
      </c>
    </row>
    <row r="60" spans="1:2">
      <c r="A60" s="93">
        <v>2018</v>
      </c>
      <c r="B60" s="91">
        <v>6.4155070552261656E-3</v>
      </c>
    </row>
    <row r="61" spans="1:2">
      <c r="A61" s="93">
        <v>2019</v>
      </c>
      <c r="B61" s="91">
        <v>6.410601100766372E-3</v>
      </c>
    </row>
    <row r="62" spans="1:2">
      <c r="A62" s="93">
        <v>2020</v>
      </c>
      <c r="B62" s="91">
        <v>6.170101452350185E-3</v>
      </c>
    </row>
    <row r="63" spans="1:2">
      <c r="A63" s="93">
        <v>2021</v>
      </c>
      <c r="B63" s="91">
        <v>4.2098662059813791E-3</v>
      </c>
    </row>
    <row r="64" spans="1:2">
      <c r="A64" s="93">
        <v>2022</v>
      </c>
      <c r="B64" s="91">
        <v>3.3266601930820451E-3</v>
      </c>
    </row>
    <row r="65" spans="1:2">
      <c r="A65" s="93">
        <v>2023</v>
      </c>
      <c r="B65" s="91">
        <v>3.8675974740613977E-3</v>
      </c>
    </row>
    <row r="66" spans="1:2">
      <c r="A66" s="93">
        <v>2024</v>
      </c>
      <c r="B66" s="91">
        <v>3.6889079352182596E-3</v>
      </c>
    </row>
    <row r="67" spans="1:2">
      <c r="A67" s="93">
        <v>2025</v>
      </c>
      <c r="B67" s="91">
        <v>3.1887891475675407E-3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BAD0A-CFEF-4A8D-B83F-8AA63D551058}">
  <sheetPr>
    <tabColor rgb="FFFF0000"/>
  </sheetPr>
  <dimension ref="A1:K7"/>
  <sheetViews>
    <sheetView workbookViewId="0"/>
  </sheetViews>
  <sheetFormatPr defaultRowHeight="13.8"/>
  <cols>
    <col min="1" max="11" width="13.69921875" customWidth="1"/>
  </cols>
  <sheetData>
    <row r="1" spans="1:11" ht="31.8" customHeight="1">
      <c r="D1" s="95" t="s">
        <v>278</v>
      </c>
      <c r="E1" s="95"/>
      <c r="F1" s="95" t="s">
        <v>279</v>
      </c>
      <c r="G1" s="95"/>
      <c r="H1" s="95" t="s">
        <v>345</v>
      </c>
      <c r="I1" s="95"/>
      <c r="J1" s="95"/>
      <c r="K1" s="95"/>
    </row>
    <row r="2" spans="1:11" ht="41.4">
      <c r="A2" s="88" t="s">
        <v>350</v>
      </c>
      <c r="B2" s="88" t="s">
        <v>280</v>
      </c>
      <c r="C2" s="89" t="s">
        <v>281</v>
      </c>
      <c r="D2" s="89" t="s">
        <v>282</v>
      </c>
      <c r="E2" s="89" t="s">
        <v>283</v>
      </c>
      <c r="F2" s="89" t="s">
        <v>282</v>
      </c>
      <c r="G2" s="89" t="s">
        <v>283</v>
      </c>
      <c r="H2" s="89" t="s">
        <v>346</v>
      </c>
      <c r="I2" s="89" t="s">
        <v>347</v>
      </c>
      <c r="J2" s="89" t="s">
        <v>348</v>
      </c>
      <c r="K2" s="89" t="s">
        <v>349</v>
      </c>
    </row>
    <row r="3" spans="1:11">
      <c r="A3" s="93" t="s">
        <v>351</v>
      </c>
      <c r="B3" s="92">
        <v>2024</v>
      </c>
      <c r="C3" s="90" cm="1">
        <f t="array" ref="C3">INDEX('DAC1'!$AY:$AY,MATCH($B3,'DAC1'!$B:$B+0,0))</f>
        <v>2825858</v>
      </c>
      <c r="D3" s="90" cm="1">
        <f t="array" ref="D3">IF(B3&gt;=2018,INDEX('DAC1'!$AL:$AL,MATCH($B3,'DAC1'!$B:$B+0,0)),INDEX('DAC1'!$AJ:$AJ,MATCH($B3,'DAC1'!$B:$B+0,0)))</f>
        <v>14082.17</v>
      </c>
      <c r="E3" s="91">
        <f>D3/C3</f>
        <v>4.9833254183331219E-3</v>
      </c>
      <c r="F3" s="90">
        <f>D3-SUM(H3:K3)</f>
        <v>10425.11</v>
      </c>
      <c r="G3" s="91">
        <f>F3/C3</f>
        <v>3.6891839575803175E-3</v>
      </c>
      <c r="H3" s="90" cm="1">
        <f t="array" ref="H3">IF(AND(B3&gt;=2018,B3&lt;2025),INDEX('DAC1'!$AU:$AU,MATCH($B3,'DAC1'!$B:$B+0,0)),INDEX('DAC1'!$AS:$AS,MATCH($B3,'DAC1'!$B:$B+0,0)))</f>
        <v>712.67</v>
      </c>
      <c r="I3" s="90" cm="1">
        <f t="array" ref="I3">IF(AND(B3&gt;=2018,B3&lt;2025),INDEX('DAC1'!$AX:$AX,MATCH($B3,'DAC1'!$B:$B+0,0)),INDEX('DAC1'!$AV:$AV,MATCH($B3,'DAC1'!$B:$B+0,0)))</f>
        <v>2827.31</v>
      </c>
      <c r="J3" s="90" cm="1">
        <f t="array" ref="J3">IF(AND(B3&gt;=2018,B3&lt;2025),INDEX('DAC1'!$AO:$AO,MATCH($B3,'DAC1'!$B:$B+0,0)),INDEX('DAC1'!$AM:$AM,MATCH($B3,'DAC1'!$B:$B+0,0)))</f>
        <v>92.6</v>
      </c>
      <c r="K3" s="90" cm="1">
        <f t="array" ref="K3">IF(AND(B3&gt;=2018,B3&lt;2025),INDEX('DAC1'!$AR:$AR,MATCH($B3,'DAC1'!$B:$B+0,0)),INDEX('DAC1'!$AP:$AP,MATCH($B3,'DAC1'!$B:$B+0,0)))</f>
        <v>24.48</v>
      </c>
    </row>
    <row r="4" spans="1:11">
      <c r="A4" s="93" t="s">
        <v>351</v>
      </c>
      <c r="B4" s="92">
        <v>2025</v>
      </c>
      <c r="C4" s="90" cm="1">
        <f t="array" ref="C4">INDEX('DAC1'!$AY:$AY,MATCH($B4,'DAC1'!$B:$B+0,0))</f>
        <v>3021037</v>
      </c>
      <c r="D4" s="90" cm="1">
        <f t="array" ref="D4">IF(B4&gt;=2018,INDEX('DAC1'!$AL:$AL,MATCH($B4,'DAC1'!$B:$B+0,0)),INDEX('DAC1'!$AJ:$AJ,MATCH($B4,'DAC1'!$B:$B+0,0)))</f>
        <v>13036.37</v>
      </c>
      <c r="E4" s="91">
        <f>D4/C4</f>
        <v>4.315197066437783E-3</v>
      </c>
      <c r="F4" s="90">
        <f t="shared" ref="F4:F7" si="0">D4-SUM(H4:K4)</f>
        <v>9634.2300000000014</v>
      </c>
      <c r="G4" s="91">
        <f t="shared" ref="G4:G7" si="1">F4/C4</f>
        <v>3.1890473370567792E-3</v>
      </c>
      <c r="H4" s="90" cm="1">
        <f t="array" ref="H4">IF(AND(B4&gt;=2018,B4&lt;2025),INDEX('DAC1'!$AU:$AU,MATCH($B4,'DAC1'!$B:$B+0,0)),INDEX('DAC1'!$AS:$AS,MATCH($B4,'DAC1'!$B:$B+0,0)))</f>
        <v>780.46</v>
      </c>
      <c r="I4" s="90" cm="1">
        <f t="array" ref="I4">IF(AND(B4&gt;=2018,B4&lt;2025),INDEX('DAC1'!$AX:$AX,MATCH($B4,'DAC1'!$B:$B+0,0)),INDEX('DAC1'!$AV:$AV,MATCH($B4,'DAC1'!$B:$B+0,0)))</f>
        <v>2394.71</v>
      </c>
      <c r="J4" s="90">
        <f>$J$3</f>
        <v>92.6</v>
      </c>
      <c r="K4" s="90" cm="1">
        <f t="array" ref="K4">IF(AND(B4&gt;=2018,B4&lt;2025),INDEX('DAC1'!$AR:$AR,MATCH($B4,'DAC1'!$B:$B+0,0)),INDEX('DAC1'!$AP:$AP,MATCH($B4,'DAC1'!$B:$B+0,0)))</f>
        <v>134.37</v>
      </c>
    </row>
    <row r="5" spans="1:11">
      <c r="A5" s="93" t="s">
        <v>352</v>
      </c>
      <c r="B5" s="92" t="s">
        <v>129</v>
      </c>
      <c r="C5" s="90">
        <f>'OBR EFO'!P139*1000</f>
        <v>3137298.1439999999</v>
      </c>
      <c r="D5" s="90">
        <f>('SR Table 5.11'!$B$4*1000)+AVERAGE(SID!$AC$30,SID!$AE$30,SID!$AG$30)</f>
        <v>10301.890923404992</v>
      </c>
      <c r="E5" s="91">
        <f>D5/C5</f>
        <v>3.2836824715263631E-3</v>
      </c>
      <c r="F5" s="90">
        <f t="shared" si="0"/>
        <v>7354.6384232779883</v>
      </c>
      <c r="G5" s="91">
        <f t="shared" si="1"/>
        <v>2.3442586855646924E-3</v>
      </c>
      <c r="H5" s="90">
        <f>($H$4/$D$4)*D5</f>
        <v>616.75250012700315</v>
      </c>
      <c r="I5" s="90">
        <f>('SR Table 5.11'!$B$4*1000)-SUM('SR Table 5.12'!$B$4:$B$15)-51.1</f>
        <v>2237.9</v>
      </c>
      <c r="J5" s="90">
        <f t="shared" ref="J5:J7" si="2">$J$3</f>
        <v>92.6</v>
      </c>
      <c r="K5" s="90">
        <v>0</v>
      </c>
    </row>
    <row r="6" spans="1:11">
      <c r="A6" s="93" t="s">
        <v>352</v>
      </c>
      <c r="B6" s="92" t="s">
        <v>130</v>
      </c>
      <c r="C6" s="90">
        <f>'OBR EFO'!P140*1000</f>
        <v>3236167.7550000004</v>
      </c>
      <c r="D6" s="90">
        <f>('SR Table 5.11'!$C$4*1000)+AVERAGE(SID!$AC$30,SID!$AE$30,SID!$AG$30)</f>
        <v>9201.8909234049916</v>
      </c>
      <c r="E6" s="91">
        <f t="shared" ref="E6:E7" si="3">D6/C6</f>
        <v>2.8434530036917046E-3</v>
      </c>
      <c r="F6" s="90">
        <f t="shared" si="0"/>
        <v>6737.4931052178235</v>
      </c>
      <c r="G6" s="91">
        <f t="shared" si="1"/>
        <v>2.0819356767918301E-3</v>
      </c>
      <c r="H6" s="90">
        <f>($H$4/$D$4)*D6</f>
        <v>550.8978181871687</v>
      </c>
      <c r="I6" s="90">
        <f>('SR Table 5.11'!$C$4*1000)-SUM('SR Table 5.12'!$C$4:$C$15)-51.1</f>
        <v>1820.9</v>
      </c>
      <c r="J6" s="90">
        <f t="shared" si="2"/>
        <v>92.6</v>
      </c>
      <c r="K6" s="90">
        <v>0</v>
      </c>
    </row>
    <row r="7" spans="1:11">
      <c r="A7" s="93" t="s">
        <v>352</v>
      </c>
      <c r="B7" s="92" t="s">
        <v>131</v>
      </c>
      <c r="C7" s="90">
        <f>'OBR EFO'!P141*1000</f>
        <v>3348592.02</v>
      </c>
      <c r="D7" s="90">
        <f>('SR Table 5.11'!$D$4*1000)+AVERAGE(SID!$AC$30,SID!$AE$30,SID!$AG$30)</f>
        <v>9701.8909234049916</v>
      </c>
      <c r="E7" s="91">
        <f t="shared" si="3"/>
        <v>2.8973045582916341E-3</v>
      </c>
      <c r="F7" s="90">
        <f t="shared" si="0"/>
        <v>7482.559158881535</v>
      </c>
      <c r="G7" s="91">
        <f t="shared" si="1"/>
        <v>2.2345389089476284E-3</v>
      </c>
      <c r="H7" s="90">
        <f>($H$4/$D$4)*D7</f>
        <v>580.83176452345708</v>
      </c>
      <c r="I7" s="90">
        <f>('SR Table 5.11'!$D$4*1000)-SUM('SR Table 5.12'!$D$4:$D$15)-51.1</f>
        <v>1545.9</v>
      </c>
      <c r="J7" s="90">
        <f t="shared" si="2"/>
        <v>92.6</v>
      </c>
      <c r="K7" s="90">
        <v>0</v>
      </c>
    </row>
  </sheetData>
  <mergeCells count="3">
    <mergeCell ref="D1:E1"/>
    <mergeCell ref="F1:G1"/>
    <mergeCell ref="H1:K1"/>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52377-0038-4CE0-94D3-C67AA934A468}">
  <sheetPr>
    <tabColor theme="1"/>
  </sheetPr>
  <dimension ref="B2:D11"/>
  <sheetViews>
    <sheetView workbookViewId="0"/>
  </sheetViews>
  <sheetFormatPr defaultRowHeight="13.8"/>
  <cols>
    <col min="2" max="2" width="12.5" bestFit="1" customWidth="1"/>
    <col min="3" max="3" width="98.59765625" bestFit="1" customWidth="1"/>
  </cols>
  <sheetData>
    <row r="2" spans="2:4">
      <c r="B2" s="94" t="s">
        <v>153</v>
      </c>
      <c r="C2" s="94" t="s">
        <v>154</v>
      </c>
      <c r="D2" s="94" t="s">
        <v>151</v>
      </c>
    </row>
    <row r="3" spans="2:4">
      <c r="B3" s="96" t="s">
        <v>155</v>
      </c>
      <c r="C3" s="96" t="s">
        <v>152</v>
      </c>
      <c r="D3" s="93" t="s">
        <v>149</v>
      </c>
    </row>
    <row r="4" spans="2:4">
      <c r="B4" s="96"/>
      <c r="C4" s="96"/>
      <c r="D4" s="93" t="s">
        <v>150</v>
      </c>
    </row>
    <row r="5" spans="2:4">
      <c r="B5" s="96" t="s">
        <v>158</v>
      </c>
      <c r="C5" s="96" t="s">
        <v>159</v>
      </c>
      <c r="D5" s="93" t="s">
        <v>156</v>
      </c>
    </row>
    <row r="6" spans="2:4">
      <c r="B6" s="96"/>
      <c r="C6" s="96"/>
      <c r="D6" s="93" t="s">
        <v>157</v>
      </c>
    </row>
    <row r="7" spans="2:4">
      <c r="B7" s="96" t="s">
        <v>257</v>
      </c>
      <c r="C7" s="96" t="s">
        <v>258</v>
      </c>
      <c r="D7" s="93" t="s">
        <v>254</v>
      </c>
    </row>
    <row r="8" spans="2:4">
      <c r="B8" s="96"/>
      <c r="C8" s="96"/>
      <c r="D8" s="93" t="s">
        <v>255</v>
      </c>
    </row>
    <row r="9" spans="2:4">
      <c r="B9" s="96" t="s">
        <v>259</v>
      </c>
      <c r="C9" s="96" t="s">
        <v>260</v>
      </c>
      <c r="D9" s="93" t="s">
        <v>254</v>
      </c>
    </row>
    <row r="10" spans="2:4">
      <c r="B10" s="96"/>
      <c r="C10" s="96"/>
      <c r="D10" s="93" t="s">
        <v>256</v>
      </c>
    </row>
    <row r="11" spans="2:4">
      <c r="B11" s="93" t="s">
        <v>286</v>
      </c>
      <c r="C11" s="93" t="s">
        <v>284</v>
      </c>
      <c r="D11" s="93" t="s">
        <v>285</v>
      </c>
    </row>
  </sheetData>
  <mergeCells count="8">
    <mergeCell ref="B9:B10"/>
    <mergeCell ref="C9:C10"/>
    <mergeCell ref="C3:C4"/>
    <mergeCell ref="B3:B4"/>
    <mergeCell ref="C5:C6"/>
    <mergeCell ref="B5:B6"/>
    <mergeCell ref="C7:C8"/>
    <mergeCell ref="B7:B8"/>
  </mergeCells>
  <phoneticPr fontId="2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139FF-62A7-4336-961B-57067F567695}">
  <sheetPr>
    <tabColor theme="0"/>
  </sheetPr>
  <dimension ref="A1:V167"/>
  <sheetViews>
    <sheetView zoomScaleNormal="100" zoomScaleSheetLayoutView="100" workbookViewId="0">
      <selection activeCell="B1" sqref="B1"/>
    </sheetView>
  </sheetViews>
  <sheetFormatPr defaultColWidth="8.796875" defaultRowHeight="15.6"/>
  <cols>
    <col min="1" max="1" width="9.19921875" style="2" customWidth="1"/>
    <col min="2" max="2" width="7.19921875" style="2" customWidth="1"/>
    <col min="3" max="3" width="10" style="2" bestFit="1" customWidth="1"/>
    <col min="4" max="4" width="11.19921875" style="2" customWidth="1"/>
    <col min="5" max="5" width="11" style="2" customWidth="1"/>
    <col min="6" max="6" width="10.796875" style="2" customWidth="1"/>
    <col min="7" max="9" width="8.796875" style="2" customWidth="1"/>
    <col min="10" max="10" width="8.19921875" style="2" customWidth="1"/>
    <col min="11" max="11" width="6.19921875" style="2" customWidth="1"/>
    <col min="12" max="12" width="10" style="2" customWidth="1"/>
    <col min="13" max="13" width="6.796875" style="2" customWidth="1"/>
    <col min="14" max="14" width="10.796875" style="2" customWidth="1"/>
    <col min="15" max="15" width="6.796875" style="2" customWidth="1"/>
    <col min="16" max="16" width="7.796875" style="2" customWidth="1"/>
    <col min="17" max="16384" width="8.796875" style="2"/>
  </cols>
  <sheetData>
    <row r="1" spans="1:18" ht="33.75" customHeight="1" thickBot="1">
      <c r="A1" s="1" t="s">
        <v>0</v>
      </c>
      <c r="C1" s="3"/>
      <c r="D1" s="4"/>
      <c r="E1" s="4"/>
      <c r="F1" s="4"/>
      <c r="G1" s="4"/>
      <c r="H1" s="4"/>
      <c r="I1" s="4"/>
      <c r="J1" s="4"/>
      <c r="K1" s="4"/>
      <c r="L1" s="4"/>
      <c r="M1" s="4"/>
      <c r="N1" s="4"/>
      <c r="O1" s="4"/>
      <c r="P1" s="4"/>
      <c r="Q1" s="4"/>
    </row>
    <row r="2" spans="1:18" ht="18.600000000000001" thickBot="1">
      <c r="B2" s="100" t="s">
        <v>1</v>
      </c>
      <c r="C2" s="101"/>
      <c r="D2" s="101"/>
      <c r="E2" s="101"/>
      <c r="F2" s="101"/>
      <c r="G2" s="101"/>
      <c r="H2" s="101"/>
      <c r="I2" s="101"/>
      <c r="J2" s="101"/>
      <c r="K2" s="101"/>
      <c r="L2" s="101"/>
      <c r="M2" s="101"/>
      <c r="N2" s="101"/>
      <c r="O2" s="101"/>
      <c r="P2" s="102"/>
    </row>
    <row r="3" spans="1:18" s="5" customFormat="1" ht="41.25" customHeight="1">
      <c r="B3" s="103" t="s">
        <v>2</v>
      </c>
      <c r="C3" s="97" t="s">
        <v>3</v>
      </c>
      <c r="D3" s="97" t="s">
        <v>4</v>
      </c>
      <c r="E3" s="6" t="s">
        <v>5</v>
      </c>
      <c r="F3" s="6"/>
      <c r="G3" s="97" t="s">
        <v>6</v>
      </c>
      <c r="H3" s="97" t="s">
        <v>7</v>
      </c>
      <c r="I3" s="97" t="s">
        <v>8</v>
      </c>
      <c r="J3" s="97" t="s">
        <v>9</v>
      </c>
      <c r="K3" s="97" t="s">
        <v>10</v>
      </c>
      <c r="L3" s="97" t="s">
        <v>11</v>
      </c>
      <c r="M3" s="97" t="s">
        <v>12</v>
      </c>
      <c r="N3" s="97" t="s">
        <v>13</v>
      </c>
      <c r="O3" s="97" t="s">
        <v>14</v>
      </c>
      <c r="P3" s="98" t="s">
        <v>15</v>
      </c>
    </row>
    <row r="4" spans="1:18" s="5" customFormat="1" ht="33" customHeight="1">
      <c r="B4" s="104"/>
      <c r="C4" s="97"/>
      <c r="D4" s="97"/>
      <c r="E4" s="7" t="s">
        <v>16</v>
      </c>
      <c r="F4" s="7" t="s">
        <v>17</v>
      </c>
      <c r="G4" s="97"/>
      <c r="H4" s="97"/>
      <c r="I4" s="97"/>
      <c r="J4" s="97"/>
      <c r="K4" s="97"/>
      <c r="L4" s="97"/>
      <c r="M4" s="97"/>
      <c r="N4" s="97"/>
      <c r="O4" s="97"/>
      <c r="P4" s="99"/>
    </row>
    <row r="5" spans="1:18">
      <c r="B5" s="8" t="s">
        <v>18</v>
      </c>
      <c r="C5" s="9">
        <v>254.93899999999999</v>
      </c>
      <c r="D5" s="9">
        <v>79.563000000000002</v>
      </c>
      <c r="E5" s="9">
        <v>74.277000000000001</v>
      </c>
      <c r="F5" s="9">
        <v>12.180999999999999</v>
      </c>
      <c r="G5" s="9">
        <v>0.314</v>
      </c>
      <c r="H5" s="9">
        <v>409.09300000000002</v>
      </c>
      <c r="I5" s="9">
        <v>0.18</v>
      </c>
      <c r="J5" s="9">
        <v>409.27300000000002</v>
      </c>
      <c r="K5" s="9">
        <v>105.083</v>
      </c>
      <c r="L5" s="9">
        <v>514.35599999999999</v>
      </c>
      <c r="M5" s="9">
        <v>114.64</v>
      </c>
      <c r="N5" s="9">
        <v>0</v>
      </c>
      <c r="O5" s="9">
        <v>399.71600000000001</v>
      </c>
      <c r="P5" s="10">
        <v>399.09699999999998</v>
      </c>
      <c r="Q5" s="11"/>
      <c r="R5" s="12"/>
    </row>
    <row r="6" spans="1:18">
      <c r="B6" s="8" t="s">
        <v>19</v>
      </c>
      <c r="C6" s="9">
        <v>255.55699999999999</v>
      </c>
      <c r="D6" s="9">
        <v>79.825000000000003</v>
      </c>
      <c r="E6" s="9">
        <v>76.099999999999994</v>
      </c>
      <c r="F6" s="9">
        <v>11.29</v>
      </c>
      <c r="G6" s="9">
        <v>-0.157</v>
      </c>
      <c r="H6" s="9">
        <v>411.32499999999999</v>
      </c>
      <c r="I6" s="9">
        <v>-0.41</v>
      </c>
      <c r="J6" s="9">
        <v>410.91500000000002</v>
      </c>
      <c r="K6" s="9">
        <v>110.79</v>
      </c>
      <c r="L6" s="9">
        <v>521.70500000000004</v>
      </c>
      <c r="M6" s="9">
        <v>119.018</v>
      </c>
      <c r="N6" s="9">
        <v>0</v>
      </c>
      <c r="O6" s="9">
        <v>402.68700000000001</v>
      </c>
      <c r="P6" s="10">
        <v>397.92399999999998</v>
      </c>
      <c r="Q6" s="11"/>
      <c r="R6" s="12"/>
    </row>
    <row r="7" spans="1:18">
      <c r="B7" s="8" t="s">
        <v>20</v>
      </c>
      <c r="C7" s="9">
        <v>255.126</v>
      </c>
      <c r="D7" s="9">
        <v>80.710999999999999</v>
      </c>
      <c r="E7" s="9">
        <v>72.953999999999994</v>
      </c>
      <c r="F7" s="9">
        <v>11.788</v>
      </c>
      <c r="G7" s="9">
        <v>-0.65700000000000003</v>
      </c>
      <c r="H7" s="9">
        <v>408.13400000000001</v>
      </c>
      <c r="I7" s="9">
        <v>0.503</v>
      </c>
      <c r="J7" s="9">
        <v>408.637</v>
      </c>
      <c r="K7" s="9">
        <v>113.068</v>
      </c>
      <c r="L7" s="9">
        <v>521.70500000000004</v>
      </c>
      <c r="M7" s="9">
        <v>119.568</v>
      </c>
      <c r="N7" s="9">
        <v>0</v>
      </c>
      <c r="O7" s="9">
        <v>402.137</v>
      </c>
      <c r="P7" s="10">
        <v>397.71199999999999</v>
      </c>
      <c r="Q7" s="11"/>
      <c r="R7" s="12"/>
    </row>
    <row r="8" spans="1:18">
      <c r="B8" s="8" t="s">
        <v>21</v>
      </c>
      <c r="C8" s="9">
        <v>247.459</v>
      </c>
      <c r="D8" s="9">
        <v>82.893000000000001</v>
      </c>
      <c r="E8" s="9">
        <v>71.679000000000002</v>
      </c>
      <c r="F8" s="9">
        <v>12.839</v>
      </c>
      <c r="G8" s="9">
        <v>0.28100000000000003</v>
      </c>
      <c r="H8" s="9">
        <v>402.31200000000001</v>
      </c>
      <c r="I8" s="9">
        <v>-2.04</v>
      </c>
      <c r="J8" s="9">
        <v>400.27199999999999</v>
      </c>
      <c r="K8" s="9">
        <v>109.73699999999999</v>
      </c>
      <c r="L8" s="9">
        <v>510.00900000000001</v>
      </c>
      <c r="M8" s="9">
        <v>112.33199999999999</v>
      </c>
      <c r="N8" s="9">
        <v>0</v>
      </c>
      <c r="O8" s="9">
        <v>397.67700000000002</v>
      </c>
      <c r="P8" s="10">
        <v>386.45299999999997</v>
      </c>
      <c r="Q8" s="11"/>
      <c r="R8" s="12"/>
    </row>
    <row r="9" spans="1:18">
      <c r="B9" s="8" t="s">
        <v>22</v>
      </c>
      <c r="C9" s="9">
        <v>247.01599999999999</v>
      </c>
      <c r="D9" s="9">
        <v>83.662999999999997</v>
      </c>
      <c r="E9" s="9">
        <v>68.480999999999995</v>
      </c>
      <c r="F9" s="9">
        <v>13.247</v>
      </c>
      <c r="G9" s="9">
        <v>1.2490000000000001</v>
      </c>
      <c r="H9" s="9">
        <v>400.40899999999999</v>
      </c>
      <c r="I9" s="9">
        <v>-5.806</v>
      </c>
      <c r="J9" s="9">
        <v>394.60300000000001</v>
      </c>
      <c r="K9" s="9">
        <v>103.777</v>
      </c>
      <c r="L9" s="9">
        <v>498.38</v>
      </c>
      <c r="M9" s="9">
        <v>108.605</v>
      </c>
      <c r="N9" s="9">
        <v>0</v>
      </c>
      <c r="O9" s="9">
        <v>389.77499999999998</v>
      </c>
      <c r="P9" s="10">
        <v>382.791</v>
      </c>
      <c r="Q9" s="11"/>
      <c r="R9" s="12"/>
    </row>
    <row r="10" spans="1:18">
      <c r="B10" s="8" t="s">
        <v>23</v>
      </c>
      <c r="C10" s="9">
        <v>247.047</v>
      </c>
      <c r="D10" s="9">
        <v>83.757000000000005</v>
      </c>
      <c r="E10" s="9">
        <v>65.661000000000001</v>
      </c>
      <c r="F10" s="9">
        <v>12.177</v>
      </c>
      <c r="G10" s="9">
        <v>0.52500000000000002</v>
      </c>
      <c r="H10" s="9">
        <v>396.99</v>
      </c>
      <c r="I10" s="9">
        <v>-3.24</v>
      </c>
      <c r="J10" s="9">
        <v>393.75</v>
      </c>
      <c r="K10" s="9">
        <v>101.78400000000001</v>
      </c>
      <c r="L10" s="9">
        <v>495.53399999999999</v>
      </c>
      <c r="M10" s="9">
        <v>106.383</v>
      </c>
      <c r="N10" s="9">
        <v>0</v>
      </c>
      <c r="O10" s="9">
        <v>389.15100000000001</v>
      </c>
      <c r="P10" s="10">
        <v>383.33300000000003</v>
      </c>
      <c r="Q10" s="11"/>
      <c r="R10" s="12"/>
    </row>
    <row r="11" spans="1:18">
      <c r="B11" s="8" t="s">
        <v>24</v>
      </c>
      <c r="C11" s="9">
        <v>248.1</v>
      </c>
      <c r="D11" s="9">
        <v>85.713999999999999</v>
      </c>
      <c r="E11" s="9">
        <v>66.14</v>
      </c>
      <c r="F11" s="9">
        <v>13.441000000000001</v>
      </c>
      <c r="G11" s="9">
        <v>0.56699999999999995</v>
      </c>
      <c r="H11" s="9">
        <v>400.52100000000002</v>
      </c>
      <c r="I11" s="9">
        <v>-3.5</v>
      </c>
      <c r="J11" s="9">
        <v>397.02100000000002</v>
      </c>
      <c r="K11" s="9">
        <v>102.676</v>
      </c>
      <c r="L11" s="9">
        <v>499.697</v>
      </c>
      <c r="M11" s="9">
        <v>108.518</v>
      </c>
      <c r="N11" s="9">
        <v>0</v>
      </c>
      <c r="O11" s="9">
        <v>391.17899999999997</v>
      </c>
      <c r="P11" s="10">
        <v>392.017</v>
      </c>
      <c r="Q11" s="11"/>
      <c r="R11" s="12"/>
    </row>
    <row r="12" spans="1:18">
      <c r="B12" s="8" t="s">
        <v>25</v>
      </c>
      <c r="C12" s="9">
        <v>248.74</v>
      </c>
      <c r="D12" s="9">
        <v>85.393000000000001</v>
      </c>
      <c r="E12" s="9">
        <v>64.643000000000001</v>
      </c>
      <c r="F12" s="9">
        <v>13.095000000000001</v>
      </c>
      <c r="G12" s="9">
        <v>-1.2E-2</v>
      </c>
      <c r="H12" s="9">
        <v>398.76400000000001</v>
      </c>
      <c r="I12" s="9">
        <v>-5.4119999999999999</v>
      </c>
      <c r="J12" s="9">
        <v>393.35199999999998</v>
      </c>
      <c r="K12" s="9">
        <v>108.239</v>
      </c>
      <c r="L12" s="9">
        <v>501.59100000000001</v>
      </c>
      <c r="M12" s="9">
        <v>112.291</v>
      </c>
      <c r="N12" s="9">
        <v>0</v>
      </c>
      <c r="O12" s="9">
        <v>389.3</v>
      </c>
      <c r="P12" s="10">
        <v>388.25200000000001</v>
      </c>
      <c r="Q12" s="11"/>
      <c r="R12" s="12"/>
    </row>
    <row r="13" spans="1:18">
      <c r="B13" s="8" t="s">
        <v>26</v>
      </c>
      <c r="C13" s="9">
        <v>248.57599999999999</v>
      </c>
      <c r="D13" s="9">
        <v>86.36</v>
      </c>
      <c r="E13" s="9">
        <v>66.662000000000006</v>
      </c>
      <c r="F13" s="9">
        <v>13.45</v>
      </c>
      <c r="G13" s="9">
        <v>-0.25800000000000001</v>
      </c>
      <c r="H13" s="9">
        <v>401.34</v>
      </c>
      <c r="I13" s="9">
        <v>2.097</v>
      </c>
      <c r="J13" s="9">
        <v>403.43700000000001</v>
      </c>
      <c r="K13" s="9">
        <v>110.63</v>
      </c>
      <c r="L13" s="9">
        <v>514.06700000000001</v>
      </c>
      <c r="M13" s="9">
        <v>115.941</v>
      </c>
      <c r="N13" s="9">
        <v>0</v>
      </c>
      <c r="O13" s="9">
        <v>398.12599999999998</v>
      </c>
      <c r="P13" s="10">
        <v>398.27199999999999</v>
      </c>
      <c r="Q13" s="11"/>
      <c r="R13" s="12"/>
    </row>
    <row r="14" spans="1:18">
      <c r="B14" s="8" t="s">
        <v>27</v>
      </c>
      <c r="C14" s="9">
        <v>257.23</v>
      </c>
      <c r="D14" s="9">
        <v>86.009</v>
      </c>
      <c r="E14" s="9">
        <v>65.37</v>
      </c>
      <c r="F14" s="9">
        <v>12.504</v>
      </c>
      <c r="G14" s="9">
        <v>-0.36199999999999999</v>
      </c>
      <c r="H14" s="9">
        <v>408.24700000000001</v>
      </c>
      <c r="I14" s="9">
        <v>-6.9000000000000006E-2</v>
      </c>
      <c r="J14" s="9">
        <v>408.178</v>
      </c>
      <c r="K14" s="9">
        <v>116.02200000000001</v>
      </c>
      <c r="L14" s="9">
        <v>524.20000000000005</v>
      </c>
      <c r="M14" s="9">
        <v>121.26300000000001</v>
      </c>
      <c r="N14" s="9">
        <v>0</v>
      </c>
      <c r="O14" s="9">
        <v>402.93700000000001</v>
      </c>
      <c r="P14" s="10">
        <v>403.38400000000001</v>
      </c>
      <c r="Q14" s="11"/>
      <c r="R14" s="12"/>
    </row>
    <row r="15" spans="1:18">
      <c r="B15" s="8" t="s">
        <v>28</v>
      </c>
      <c r="C15" s="9">
        <v>259.625</v>
      </c>
      <c r="D15" s="9">
        <v>86.02</v>
      </c>
      <c r="E15" s="9">
        <v>67.39</v>
      </c>
      <c r="F15" s="9">
        <v>12.903</v>
      </c>
      <c r="G15" s="9">
        <v>0.443</v>
      </c>
      <c r="H15" s="9">
        <v>413.47800000000001</v>
      </c>
      <c r="I15" s="9">
        <v>0.51600000000000001</v>
      </c>
      <c r="J15" s="9">
        <v>413.99400000000003</v>
      </c>
      <c r="K15" s="9">
        <v>116.673</v>
      </c>
      <c r="L15" s="9">
        <v>530.66700000000003</v>
      </c>
      <c r="M15" s="9">
        <v>124.49</v>
      </c>
      <c r="N15" s="9">
        <v>0</v>
      </c>
      <c r="O15" s="9">
        <v>406.17700000000002</v>
      </c>
      <c r="P15" s="10">
        <v>405.649</v>
      </c>
      <c r="Q15" s="11"/>
      <c r="R15" s="12"/>
    </row>
    <row r="16" spans="1:18">
      <c r="B16" s="8" t="s">
        <v>29</v>
      </c>
      <c r="C16" s="9">
        <v>261.58100000000002</v>
      </c>
      <c r="D16" s="9">
        <v>87.097999999999999</v>
      </c>
      <c r="E16" s="9">
        <v>68.691000000000003</v>
      </c>
      <c r="F16" s="9">
        <v>12.449</v>
      </c>
      <c r="G16" s="9">
        <v>0.57399999999999995</v>
      </c>
      <c r="H16" s="9">
        <v>417.94400000000002</v>
      </c>
      <c r="I16" s="9">
        <v>-2.532</v>
      </c>
      <c r="J16" s="9">
        <v>415.41199999999998</v>
      </c>
      <c r="K16" s="9">
        <v>121.17</v>
      </c>
      <c r="L16" s="9">
        <v>536.58199999999999</v>
      </c>
      <c r="M16" s="9">
        <v>127.983</v>
      </c>
      <c r="N16" s="9">
        <v>0</v>
      </c>
      <c r="O16" s="9">
        <v>408.59899999999999</v>
      </c>
      <c r="P16" s="10">
        <v>409.24099999999999</v>
      </c>
      <c r="Q16" s="11"/>
      <c r="R16" s="12"/>
    </row>
    <row r="17" spans="2:18">
      <c r="B17" s="8" t="s">
        <v>30</v>
      </c>
      <c r="C17" s="9">
        <v>263.46300000000002</v>
      </c>
      <c r="D17" s="9">
        <v>88.983000000000004</v>
      </c>
      <c r="E17" s="9">
        <v>66.448999999999998</v>
      </c>
      <c r="F17" s="9">
        <v>13.282</v>
      </c>
      <c r="G17" s="9">
        <v>-1.6950000000000001</v>
      </c>
      <c r="H17" s="9">
        <v>417.2</v>
      </c>
      <c r="I17" s="9">
        <v>-1.069</v>
      </c>
      <c r="J17" s="9">
        <v>416.13099999999997</v>
      </c>
      <c r="K17" s="9">
        <v>128.95699999999999</v>
      </c>
      <c r="L17" s="9">
        <v>545.08799999999997</v>
      </c>
      <c r="M17" s="9">
        <v>128.56700000000001</v>
      </c>
      <c r="N17" s="9">
        <v>0</v>
      </c>
      <c r="O17" s="9">
        <v>416.52100000000002</v>
      </c>
      <c r="P17" s="10">
        <v>418.22500000000002</v>
      </c>
      <c r="Q17" s="11"/>
      <c r="R17" s="12"/>
    </row>
    <row r="18" spans="2:18">
      <c r="B18" s="8" t="s">
        <v>31</v>
      </c>
      <c r="C18" s="9">
        <v>263.31700000000001</v>
      </c>
      <c r="D18" s="9">
        <v>85.343999999999994</v>
      </c>
      <c r="E18" s="9">
        <v>66.429000000000002</v>
      </c>
      <c r="F18" s="9">
        <v>11.32</v>
      </c>
      <c r="G18" s="9">
        <v>0.61899999999999999</v>
      </c>
      <c r="H18" s="9">
        <v>415.709</v>
      </c>
      <c r="I18" s="9">
        <v>3.8380000000000001</v>
      </c>
      <c r="J18" s="9">
        <v>419.54700000000003</v>
      </c>
      <c r="K18" s="9">
        <v>129.47300000000001</v>
      </c>
      <c r="L18" s="9">
        <v>549.02</v>
      </c>
      <c r="M18" s="9">
        <v>134.97999999999999</v>
      </c>
      <c r="N18" s="9">
        <v>0</v>
      </c>
      <c r="O18" s="9">
        <v>414.04</v>
      </c>
      <c r="P18" s="10">
        <v>418.851</v>
      </c>
      <c r="Q18" s="11"/>
      <c r="R18" s="12"/>
    </row>
    <row r="19" spans="2:18">
      <c r="B19" s="8" t="s">
        <v>32</v>
      </c>
      <c r="C19" s="9">
        <v>265.67700000000002</v>
      </c>
      <c r="D19" s="9">
        <v>86</v>
      </c>
      <c r="E19" s="9">
        <v>68.244</v>
      </c>
      <c r="F19" s="9">
        <v>11.744999999999999</v>
      </c>
      <c r="G19" s="9">
        <v>1.627</v>
      </c>
      <c r="H19" s="9">
        <v>421.548</v>
      </c>
      <c r="I19" s="9">
        <v>1.7250000000000001</v>
      </c>
      <c r="J19" s="9">
        <v>423.27300000000002</v>
      </c>
      <c r="K19" s="9">
        <v>130.93600000000001</v>
      </c>
      <c r="L19" s="9">
        <v>554.20899999999995</v>
      </c>
      <c r="M19" s="9">
        <v>136.09</v>
      </c>
      <c r="N19" s="9">
        <v>0</v>
      </c>
      <c r="O19" s="9">
        <v>418.11900000000003</v>
      </c>
      <c r="P19" s="10">
        <v>417.66899999999998</v>
      </c>
      <c r="Q19" s="11"/>
      <c r="R19" s="12"/>
    </row>
    <row r="20" spans="2:18">
      <c r="B20" s="8" t="s">
        <v>33</v>
      </c>
      <c r="C20" s="9">
        <v>267.85000000000002</v>
      </c>
      <c r="D20" s="9">
        <v>87.171999999999997</v>
      </c>
      <c r="E20" s="9">
        <v>69.093999999999994</v>
      </c>
      <c r="F20" s="9">
        <v>11.486000000000001</v>
      </c>
      <c r="G20" s="9">
        <v>0.498</v>
      </c>
      <c r="H20" s="9">
        <v>424.61399999999998</v>
      </c>
      <c r="I20" s="9">
        <v>-0.35699999999999998</v>
      </c>
      <c r="J20" s="9">
        <v>424.25700000000001</v>
      </c>
      <c r="K20" s="9">
        <v>132.74100000000001</v>
      </c>
      <c r="L20" s="9">
        <v>556.99800000000005</v>
      </c>
      <c r="M20" s="9">
        <v>135.733</v>
      </c>
      <c r="N20" s="9">
        <v>0</v>
      </c>
      <c r="O20" s="9">
        <v>421.26499999999999</v>
      </c>
      <c r="P20" s="10">
        <v>422.14499999999998</v>
      </c>
      <c r="Q20" s="11"/>
      <c r="R20" s="12"/>
    </row>
    <row r="21" spans="2:18">
      <c r="B21" s="8" t="s">
        <v>34</v>
      </c>
      <c r="C21" s="9">
        <v>268.98399999999998</v>
      </c>
      <c r="D21" s="9">
        <v>90.614999999999995</v>
      </c>
      <c r="E21" s="9">
        <v>70.629000000000005</v>
      </c>
      <c r="F21" s="9">
        <v>11.576000000000001</v>
      </c>
      <c r="G21" s="9">
        <v>-1.1870000000000001</v>
      </c>
      <c r="H21" s="9">
        <v>429.041</v>
      </c>
      <c r="I21" s="9">
        <v>-2.3889999999999998</v>
      </c>
      <c r="J21" s="9">
        <v>426.65199999999999</v>
      </c>
      <c r="K21" s="9">
        <v>136.13300000000001</v>
      </c>
      <c r="L21" s="9">
        <v>562.78499999999997</v>
      </c>
      <c r="M21" s="9">
        <v>136.13200000000001</v>
      </c>
      <c r="N21" s="9">
        <v>0</v>
      </c>
      <c r="O21" s="9">
        <v>426.65300000000002</v>
      </c>
      <c r="P21" s="10">
        <v>424.17899999999997</v>
      </c>
      <c r="Q21" s="11"/>
      <c r="R21" s="12"/>
    </row>
    <row r="22" spans="2:18">
      <c r="B22" s="8" t="s">
        <v>35</v>
      </c>
      <c r="C22" s="9">
        <v>273.05399999999997</v>
      </c>
      <c r="D22" s="9">
        <v>86.841999999999999</v>
      </c>
      <c r="E22" s="9">
        <v>68.944999999999993</v>
      </c>
      <c r="F22" s="9">
        <v>11.781000000000001</v>
      </c>
      <c r="G22" s="9">
        <v>0.87</v>
      </c>
      <c r="H22" s="9">
        <v>429.71100000000001</v>
      </c>
      <c r="I22" s="9">
        <v>4.7560000000000002</v>
      </c>
      <c r="J22" s="9">
        <v>434.46699999999998</v>
      </c>
      <c r="K22" s="9">
        <v>129.17099999999999</v>
      </c>
      <c r="L22" s="9">
        <v>563.63800000000003</v>
      </c>
      <c r="M22" s="9">
        <v>136.94</v>
      </c>
      <c r="N22" s="9">
        <v>0</v>
      </c>
      <c r="O22" s="9">
        <v>426.69799999999998</v>
      </c>
      <c r="P22" s="10">
        <v>423.036</v>
      </c>
      <c r="Q22" s="11"/>
      <c r="R22" s="12"/>
    </row>
    <row r="23" spans="2:18">
      <c r="B23" s="8" t="s">
        <v>36</v>
      </c>
      <c r="C23" s="9">
        <v>275.63299999999998</v>
      </c>
      <c r="D23" s="9">
        <v>87.802000000000007</v>
      </c>
      <c r="E23" s="9">
        <v>68.802000000000007</v>
      </c>
      <c r="F23" s="9">
        <v>11.122999999999999</v>
      </c>
      <c r="G23" s="9">
        <v>0.35599999999999998</v>
      </c>
      <c r="H23" s="9">
        <v>432.59300000000002</v>
      </c>
      <c r="I23" s="9">
        <v>4.9349999999999996</v>
      </c>
      <c r="J23" s="9">
        <v>437.52800000000002</v>
      </c>
      <c r="K23" s="9">
        <v>131.25899999999999</v>
      </c>
      <c r="L23" s="9">
        <v>568.78700000000003</v>
      </c>
      <c r="M23" s="9">
        <v>135.5</v>
      </c>
      <c r="N23" s="9">
        <v>0</v>
      </c>
      <c r="O23" s="9">
        <v>433.28699999999998</v>
      </c>
      <c r="P23" s="10">
        <v>429.84</v>
      </c>
      <c r="Q23" s="11"/>
      <c r="R23" s="12"/>
    </row>
    <row r="24" spans="2:18">
      <c r="B24" s="8" t="s">
        <v>37</v>
      </c>
      <c r="C24" s="9">
        <v>281.54599999999999</v>
      </c>
      <c r="D24" s="9">
        <v>89.596000000000004</v>
      </c>
      <c r="E24" s="9">
        <v>71.783000000000001</v>
      </c>
      <c r="F24" s="9">
        <v>11.04</v>
      </c>
      <c r="G24" s="9">
        <v>0.17799999999999999</v>
      </c>
      <c r="H24" s="9">
        <v>443.10300000000001</v>
      </c>
      <c r="I24" s="9">
        <v>-3.3450000000000002</v>
      </c>
      <c r="J24" s="9">
        <v>439.75799999999998</v>
      </c>
      <c r="K24" s="9">
        <v>128.55000000000001</v>
      </c>
      <c r="L24" s="9">
        <v>568.30799999999999</v>
      </c>
      <c r="M24" s="9">
        <v>133.238</v>
      </c>
      <c r="N24" s="9">
        <v>0</v>
      </c>
      <c r="O24" s="9">
        <v>435.07</v>
      </c>
      <c r="P24" s="10">
        <v>428.69299999999998</v>
      </c>
      <c r="Q24" s="11"/>
      <c r="R24" s="12"/>
    </row>
    <row r="25" spans="2:18">
      <c r="B25" s="8" t="s">
        <v>38</v>
      </c>
      <c r="C25" s="9">
        <v>282.19499999999999</v>
      </c>
      <c r="D25" s="9">
        <v>88.986999999999995</v>
      </c>
      <c r="E25" s="9">
        <v>71.180000000000007</v>
      </c>
      <c r="F25" s="9">
        <v>10.811</v>
      </c>
      <c r="G25" s="9">
        <v>0.89300000000000002</v>
      </c>
      <c r="H25" s="9">
        <v>443.255</v>
      </c>
      <c r="I25" s="9">
        <v>-1.1719999999999999</v>
      </c>
      <c r="J25" s="9">
        <v>442.08300000000003</v>
      </c>
      <c r="K25" s="9">
        <v>135.56</v>
      </c>
      <c r="L25" s="9">
        <v>577.64300000000003</v>
      </c>
      <c r="M25" s="9">
        <v>137.60499999999999</v>
      </c>
      <c r="N25" s="9">
        <v>0</v>
      </c>
      <c r="O25" s="9">
        <v>440.03800000000001</v>
      </c>
      <c r="P25" s="10">
        <v>429.16300000000001</v>
      </c>
      <c r="Q25" s="11"/>
      <c r="R25" s="12"/>
    </row>
    <row r="26" spans="2:18">
      <c r="B26" s="8" t="s">
        <v>39</v>
      </c>
      <c r="C26" s="9">
        <v>286.04000000000002</v>
      </c>
      <c r="D26" s="9">
        <v>88.584000000000003</v>
      </c>
      <c r="E26" s="9">
        <v>73.405000000000001</v>
      </c>
      <c r="F26" s="9">
        <v>10.506</v>
      </c>
      <c r="G26" s="9">
        <v>3.3170000000000002</v>
      </c>
      <c r="H26" s="9">
        <v>451.346</v>
      </c>
      <c r="I26" s="9">
        <v>-1.1739999999999999</v>
      </c>
      <c r="J26" s="9">
        <v>450.17200000000003</v>
      </c>
      <c r="K26" s="9">
        <v>136.244</v>
      </c>
      <c r="L26" s="9">
        <v>586.41600000000005</v>
      </c>
      <c r="M26" s="9">
        <v>142.79</v>
      </c>
      <c r="N26" s="9">
        <v>0</v>
      </c>
      <c r="O26" s="9">
        <v>443.62599999999998</v>
      </c>
      <c r="P26" s="10">
        <v>438.99</v>
      </c>
      <c r="Q26" s="11"/>
      <c r="R26" s="12"/>
    </row>
    <row r="27" spans="2:18">
      <c r="B27" s="8" t="s">
        <v>40</v>
      </c>
      <c r="C27" s="9">
        <v>289.67899999999997</v>
      </c>
      <c r="D27" s="9">
        <v>88.037000000000006</v>
      </c>
      <c r="E27" s="9">
        <v>76.152000000000001</v>
      </c>
      <c r="F27" s="9">
        <v>10.909000000000001</v>
      </c>
      <c r="G27" s="9">
        <v>-1.034</v>
      </c>
      <c r="H27" s="9">
        <v>452.834</v>
      </c>
      <c r="I27" s="9">
        <v>2.956</v>
      </c>
      <c r="J27" s="9">
        <v>455.79</v>
      </c>
      <c r="K27" s="9">
        <v>136.733</v>
      </c>
      <c r="L27" s="9">
        <v>592.52300000000002</v>
      </c>
      <c r="M27" s="9">
        <v>141.798</v>
      </c>
      <c r="N27" s="9">
        <v>0</v>
      </c>
      <c r="O27" s="9">
        <v>450.72500000000002</v>
      </c>
      <c r="P27" s="10">
        <v>442.69099999999997</v>
      </c>
      <c r="Q27" s="11"/>
      <c r="R27" s="12"/>
    </row>
    <row r="28" spans="2:18">
      <c r="B28" s="8" t="s">
        <v>41</v>
      </c>
      <c r="C28" s="9">
        <v>290.37900000000002</v>
      </c>
      <c r="D28" s="9">
        <v>91.326999999999998</v>
      </c>
      <c r="E28" s="9">
        <v>76.152000000000001</v>
      </c>
      <c r="F28" s="9">
        <v>11.503</v>
      </c>
      <c r="G28" s="9">
        <v>3.9630000000000001</v>
      </c>
      <c r="H28" s="9">
        <v>461.82100000000003</v>
      </c>
      <c r="I28" s="9">
        <v>2.5409999999999999</v>
      </c>
      <c r="J28" s="9">
        <v>464.36200000000002</v>
      </c>
      <c r="K28" s="9">
        <v>131.899</v>
      </c>
      <c r="L28" s="9">
        <v>596.26099999999997</v>
      </c>
      <c r="M28" s="9">
        <v>141.578</v>
      </c>
      <c r="N28" s="9">
        <v>0</v>
      </c>
      <c r="O28" s="9">
        <v>454.68299999999999</v>
      </c>
      <c r="P28" s="10">
        <v>446.65899999999999</v>
      </c>
      <c r="Q28" s="11"/>
      <c r="R28" s="12"/>
    </row>
    <row r="29" spans="2:18">
      <c r="B29" s="8" t="s">
        <v>42</v>
      </c>
      <c r="C29" s="9">
        <v>292.90499999999997</v>
      </c>
      <c r="D29" s="9">
        <v>92.350999999999999</v>
      </c>
      <c r="E29" s="9">
        <v>78.674000000000007</v>
      </c>
      <c r="F29" s="9">
        <v>13.004</v>
      </c>
      <c r="G29" s="9">
        <v>1.3580000000000001</v>
      </c>
      <c r="H29" s="9">
        <v>465.28800000000001</v>
      </c>
      <c r="I29" s="9">
        <v>1.907</v>
      </c>
      <c r="J29" s="9">
        <v>467.19499999999999</v>
      </c>
      <c r="K29" s="9">
        <v>133.47200000000001</v>
      </c>
      <c r="L29" s="9">
        <v>600.66700000000003</v>
      </c>
      <c r="M29" s="9">
        <v>139.98500000000001</v>
      </c>
      <c r="N29" s="9">
        <v>0</v>
      </c>
      <c r="O29" s="9">
        <v>460.68200000000002</v>
      </c>
      <c r="P29" s="10">
        <v>454.822</v>
      </c>
      <c r="Q29" s="11"/>
      <c r="R29" s="12"/>
    </row>
    <row r="30" spans="2:18">
      <c r="B30" s="8" t="s">
        <v>43</v>
      </c>
      <c r="C30" s="9">
        <v>297.00099999999998</v>
      </c>
      <c r="D30" s="9">
        <v>90.36</v>
      </c>
      <c r="E30" s="9">
        <v>79.384</v>
      </c>
      <c r="F30" s="9">
        <v>11.787000000000001</v>
      </c>
      <c r="G30" s="9">
        <v>-2.42</v>
      </c>
      <c r="H30" s="9">
        <v>464.32499999999999</v>
      </c>
      <c r="I30" s="9">
        <v>5.4169999999999998</v>
      </c>
      <c r="J30" s="9">
        <v>469.74200000000002</v>
      </c>
      <c r="K30" s="9">
        <v>133.673</v>
      </c>
      <c r="L30" s="9">
        <v>603.41499999999996</v>
      </c>
      <c r="M30" s="9">
        <v>138.74799999999999</v>
      </c>
      <c r="N30" s="9">
        <v>0</v>
      </c>
      <c r="O30" s="9">
        <v>464.66699999999997</v>
      </c>
      <c r="P30" s="10">
        <v>457.79599999999999</v>
      </c>
      <c r="Q30" s="11"/>
      <c r="R30" s="12"/>
    </row>
    <row r="31" spans="2:18">
      <c r="B31" s="8" t="s">
        <v>44</v>
      </c>
      <c r="C31" s="9">
        <v>301.64600000000002</v>
      </c>
      <c r="D31" s="9">
        <v>92.771000000000001</v>
      </c>
      <c r="E31" s="9">
        <v>81.082999999999998</v>
      </c>
      <c r="F31" s="9">
        <v>12.331</v>
      </c>
      <c r="G31" s="9">
        <v>1.526</v>
      </c>
      <c r="H31" s="9">
        <v>477.02600000000001</v>
      </c>
      <c r="I31" s="9">
        <v>4.8250000000000002</v>
      </c>
      <c r="J31" s="9">
        <v>481.851</v>
      </c>
      <c r="K31" s="9">
        <v>132.94399999999999</v>
      </c>
      <c r="L31" s="9">
        <v>614.79499999999996</v>
      </c>
      <c r="M31" s="9">
        <v>140.68</v>
      </c>
      <c r="N31" s="9">
        <v>0</v>
      </c>
      <c r="O31" s="9">
        <v>474.11500000000001</v>
      </c>
      <c r="P31" s="10">
        <v>464.43799999999999</v>
      </c>
      <c r="Q31" s="11"/>
      <c r="R31" s="12"/>
    </row>
    <row r="32" spans="2:18">
      <c r="B32" s="8" t="s">
        <v>45</v>
      </c>
      <c r="C32" s="9">
        <v>302.59100000000001</v>
      </c>
      <c r="D32" s="9">
        <v>92.766000000000005</v>
      </c>
      <c r="E32" s="9">
        <v>82.959000000000003</v>
      </c>
      <c r="F32" s="9">
        <v>13.085000000000001</v>
      </c>
      <c r="G32" s="9">
        <v>5.5529999999999999</v>
      </c>
      <c r="H32" s="9">
        <v>483.86900000000003</v>
      </c>
      <c r="I32" s="9">
        <v>5.3540000000000001</v>
      </c>
      <c r="J32" s="9">
        <v>489.22300000000001</v>
      </c>
      <c r="K32" s="9">
        <v>134.905</v>
      </c>
      <c r="L32" s="9">
        <v>624.12800000000004</v>
      </c>
      <c r="M32" s="9">
        <v>148.52600000000001</v>
      </c>
      <c r="N32" s="9">
        <v>0</v>
      </c>
      <c r="O32" s="9">
        <v>475.60199999999998</v>
      </c>
      <c r="P32" s="10">
        <v>464.738</v>
      </c>
      <c r="Q32" s="11"/>
      <c r="R32" s="12"/>
    </row>
    <row r="33" spans="2:18">
      <c r="B33" s="8" t="s">
        <v>46</v>
      </c>
      <c r="C33" s="9">
        <v>302.548</v>
      </c>
      <c r="D33" s="9">
        <v>93.100999999999999</v>
      </c>
      <c r="E33" s="9">
        <v>86.082999999999998</v>
      </c>
      <c r="F33" s="9">
        <v>13.491</v>
      </c>
      <c r="G33" s="9">
        <v>2.4430000000000001</v>
      </c>
      <c r="H33" s="9">
        <v>484.17500000000001</v>
      </c>
      <c r="I33" s="9">
        <v>3.8090000000000002</v>
      </c>
      <c r="J33" s="9">
        <v>487.98399999999998</v>
      </c>
      <c r="K33" s="9">
        <v>133.63</v>
      </c>
      <c r="L33" s="9">
        <v>621.61400000000003</v>
      </c>
      <c r="M33" s="9">
        <v>143.59800000000001</v>
      </c>
      <c r="N33" s="9">
        <v>0</v>
      </c>
      <c r="O33" s="9">
        <v>478.01600000000002</v>
      </c>
      <c r="P33" s="10">
        <v>467.99700000000001</v>
      </c>
      <c r="Q33" s="11"/>
      <c r="R33" s="12"/>
    </row>
    <row r="34" spans="2:18">
      <c r="B34" s="8" t="s">
        <v>47</v>
      </c>
      <c r="C34" s="9">
        <v>304.72399999999999</v>
      </c>
      <c r="D34" s="9">
        <v>92.185000000000002</v>
      </c>
      <c r="E34" s="9">
        <v>86.492000000000004</v>
      </c>
      <c r="F34" s="9">
        <v>13.122</v>
      </c>
      <c r="G34" s="9">
        <v>0.153</v>
      </c>
      <c r="H34" s="9">
        <v>483.55399999999997</v>
      </c>
      <c r="I34" s="9">
        <v>-1.4910000000000001</v>
      </c>
      <c r="J34" s="9">
        <v>482.06299999999999</v>
      </c>
      <c r="K34" s="9">
        <v>137.49700000000001</v>
      </c>
      <c r="L34" s="9">
        <v>619.55999999999995</v>
      </c>
      <c r="M34" s="9">
        <v>140.178</v>
      </c>
      <c r="N34" s="9">
        <v>0</v>
      </c>
      <c r="O34" s="9">
        <v>479.38200000000001</v>
      </c>
      <c r="P34" s="10">
        <v>473.79</v>
      </c>
      <c r="Q34" s="11"/>
      <c r="R34" s="12"/>
    </row>
    <row r="35" spans="2:18">
      <c r="B35" s="8" t="s">
        <v>48</v>
      </c>
      <c r="C35" s="9">
        <v>309.13299999999998</v>
      </c>
      <c r="D35" s="9">
        <v>93.992999999999995</v>
      </c>
      <c r="E35" s="9">
        <v>85.637</v>
      </c>
      <c r="F35" s="9">
        <v>12.513999999999999</v>
      </c>
      <c r="G35" s="9">
        <v>0.36899999999999999</v>
      </c>
      <c r="H35" s="9">
        <v>489.13200000000001</v>
      </c>
      <c r="I35" s="9">
        <v>0.72</v>
      </c>
      <c r="J35" s="9">
        <v>489.85199999999998</v>
      </c>
      <c r="K35" s="9">
        <v>130.99299999999999</v>
      </c>
      <c r="L35" s="9">
        <v>620.84500000000003</v>
      </c>
      <c r="M35" s="9">
        <v>138.155</v>
      </c>
      <c r="N35" s="9">
        <v>0</v>
      </c>
      <c r="O35" s="9">
        <v>482.69</v>
      </c>
      <c r="P35" s="10">
        <v>474.274</v>
      </c>
      <c r="Q35" s="11"/>
      <c r="R35" s="12"/>
    </row>
    <row r="36" spans="2:18">
      <c r="B36" s="8" t="s">
        <v>49</v>
      </c>
      <c r="C36" s="9">
        <v>309.05399999999997</v>
      </c>
      <c r="D36" s="9">
        <v>93.421000000000006</v>
      </c>
      <c r="E36" s="9">
        <v>87.866</v>
      </c>
      <c r="F36" s="9">
        <v>12.510999999999999</v>
      </c>
      <c r="G36" s="9">
        <v>-2.1549999999999998</v>
      </c>
      <c r="H36" s="9">
        <v>488.18599999999998</v>
      </c>
      <c r="I36" s="9">
        <v>6.2850000000000001</v>
      </c>
      <c r="J36" s="9">
        <v>494.471</v>
      </c>
      <c r="K36" s="9">
        <v>135.393</v>
      </c>
      <c r="L36" s="9">
        <v>629.86400000000003</v>
      </c>
      <c r="M36" s="9">
        <v>141.93600000000001</v>
      </c>
      <c r="N36" s="9">
        <v>0</v>
      </c>
      <c r="O36" s="9">
        <v>487.928</v>
      </c>
      <c r="P36" s="10">
        <v>470.18599999999998</v>
      </c>
      <c r="Q36" s="11"/>
      <c r="R36" s="12"/>
    </row>
    <row r="37" spans="2:18">
      <c r="B37" s="8" t="s">
        <v>50</v>
      </c>
      <c r="C37" s="9">
        <v>315.33199999999999</v>
      </c>
      <c r="D37" s="9">
        <v>95.007000000000005</v>
      </c>
      <c r="E37" s="9">
        <v>89.581000000000003</v>
      </c>
      <c r="F37" s="9">
        <v>11.273</v>
      </c>
      <c r="G37" s="9">
        <v>0.78200000000000003</v>
      </c>
      <c r="H37" s="9">
        <v>500.702</v>
      </c>
      <c r="I37" s="9">
        <v>-0.67900000000000005</v>
      </c>
      <c r="J37" s="9">
        <v>500.02300000000002</v>
      </c>
      <c r="K37" s="9">
        <v>138.09700000000001</v>
      </c>
      <c r="L37" s="9">
        <v>638.12</v>
      </c>
      <c r="M37" s="9">
        <v>145.476</v>
      </c>
      <c r="N37" s="9">
        <v>0</v>
      </c>
      <c r="O37" s="9">
        <v>492.64400000000001</v>
      </c>
      <c r="P37" s="10">
        <v>477.84</v>
      </c>
      <c r="Q37" s="11"/>
      <c r="R37" s="12"/>
    </row>
    <row r="38" spans="2:18">
      <c r="B38" s="8" t="s">
        <v>51</v>
      </c>
      <c r="C38" s="9">
        <v>319.20699999999999</v>
      </c>
      <c r="D38" s="9">
        <v>94.775000000000006</v>
      </c>
      <c r="E38" s="9">
        <v>92.349000000000004</v>
      </c>
      <c r="F38" s="9">
        <v>13.013</v>
      </c>
      <c r="G38" s="9">
        <v>-0.71499999999999997</v>
      </c>
      <c r="H38" s="9">
        <v>505.61599999999999</v>
      </c>
      <c r="I38" s="9">
        <v>-3.077</v>
      </c>
      <c r="J38" s="9">
        <v>502.53899999999999</v>
      </c>
      <c r="K38" s="9">
        <v>144.13</v>
      </c>
      <c r="L38" s="9">
        <v>646.66899999999998</v>
      </c>
      <c r="M38" s="9">
        <v>149.613</v>
      </c>
      <c r="N38" s="9">
        <v>0</v>
      </c>
      <c r="O38" s="9">
        <v>497.05599999999998</v>
      </c>
      <c r="P38" s="10">
        <v>483.065</v>
      </c>
      <c r="Q38" s="11"/>
      <c r="R38" s="12"/>
    </row>
    <row r="39" spans="2:18">
      <c r="B39" s="8" t="s">
        <v>52</v>
      </c>
      <c r="C39" s="9">
        <v>324.166</v>
      </c>
      <c r="D39" s="9">
        <v>95.489000000000004</v>
      </c>
      <c r="E39" s="9">
        <v>95.998000000000005</v>
      </c>
      <c r="F39" s="9">
        <v>13.601000000000001</v>
      </c>
      <c r="G39" s="9">
        <v>3.0819999999999999</v>
      </c>
      <c r="H39" s="9">
        <v>518.73500000000001</v>
      </c>
      <c r="I39" s="9">
        <v>1.57</v>
      </c>
      <c r="J39" s="9">
        <v>520.30499999999995</v>
      </c>
      <c r="K39" s="9">
        <v>145.18899999999999</v>
      </c>
      <c r="L39" s="9">
        <v>665.49400000000003</v>
      </c>
      <c r="M39" s="9">
        <v>161.12100000000001</v>
      </c>
      <c r="N39" s="9">
        <v>0</v>
      </c>
      <c r="O39" s="9">
        <v>504.37299999999999</v>
      </c>
      <c r="P39" s="10">
        <v>494.07799999999997</v>
      </c>
      <c r="Q39" s="11"/>
      <c r="R39" s="12"/>
    </row>
    <row r="40" spans="2:18">
      <c r="B40" s="8" t="s">
        <v>53</v>
      </c>
      <c r="C40" s="9">
        <v>326.33100000000002</v>
      </c>
      <c r="D40" s="9">
        <v>96.061000000000007</v>
      </c>
      <c r="E40" s="9">
        <v>94.334000000000003</v>
      </c>
      <c r="F40" s="9">
        <v>13.468999999999999</v>
      </c>
      <c r="G40" s="9">
        <v>-1.8080000000000001</v>
      </c>
      <c r="H40" s="9">
        <v>514.91800000000001</v>
      </c>
      <c r="I40" s="9">
        <v>1.38</v>
      </c>
      <c r="J40" s="9">
        <v>516.298</v>
      </c>
      <c r="K40" s="9">
        <v>155.197</v>
      </c>
      <c r="L40" s="9">
        <v>671.495</v>
      </c>
      <c r="M40" s="9">
        <v>160.81299999999999</v>
      </c>
      <c r="N40" s="9">
        <v>0</v>
      </c>
      <c r="O40" s="9">
        <v>510.68200000000002</v>
      </c>
      <c r="P40" s="10">
        <v>503.03899999999999</v>
      </c>
      <c r="Q40" s="11"/>
      <c r="R40" s="12"/>
    </row>
    <row r="41" spans="2:18">
      <c r="B41" s="8" t="s">
        <v>54</v>
      </c>
      <c r="C41" s="9">
        <v>329.53899999999999</v>
      </c>
      <c r="D41" s="9">
        <v>96.748000000000005</v>
      </c>
      <c r="E41" s="9">
        <v>95.611999999999995</v>
      </c>
      <c r="F41" s="9">
        <v>12.843</v>
      </c>
      <c r="G41" s="9">
        <v>-0.76300000000000001</v>
      </c>
      <c r="H41" s="9">
        <v>521.13599999999997</v>
      </c>
      <c r="I41" s="9">
        <v>2.1190000000000002</v>
      </c>
      <c r="J41" s="9">
        <v>523.255</v>
      </c>
      <c r="K41" s="9">
        <v>158.87799999999999</v>
      </c>
      <c r="L41" s="9">
        <v>682.13300000000004</v>
      </c>
      <c r="M41" s="9">
        <v>164.827</v>
      </c>
      <c r="N41" s="9">
        <v>0</v>
      </c>
      <c r="O41" s="9">
        <v>517.30600000000004</v>
      </c>
      <c r="P41" s="10">
        <v>512.79899999999998</v>
      </c>
      <c r="Q41" s="11"/>
      <c r="R41" s="12"/>
    </row>
    <row r="42" spans="2:18">
      <c r="B42" s="8" t="s">
        <v>55</v>
      </c>
      <c r="C42" s="9">
        <v>331.59800000000001</v>
      </c>
      <c r="D42" s="9">
        <v>96.055999999999997</v>
      </c>
      <c r="E42" s="9">
        <v>98.962999999999994</v>
      </c>
      <c r="F42" s="9">
        <v>15.031000000000001</v>
      </c>
      <c r="G42" s="9">
        <v>0.29799999999999999</v>
      </c>
      <c r="H42" s="9">
        <v>526.91499999999996</v>
      </c>
      <c r="I42" s="9">
        <v>2.218</v>
      </c>
      <c r="J42" s="9">
        <v>529.13300000000004</v>
      </c>
      <c r="K42" s="9">
        <v>161.673</v>
      </c>
      <c r="L42" s="9">
        <v>690.80600000000004</v>
      </c>
      <c r="M42" s="9">
        <v>169.19</v>
      </c>
      <c r="N42" s="9">
        <v>0</v>
      </c>
      <c r="O42" s="9">
        <v>521.61599999999999</v>
      </c>
      <c r="P42" s="10">
        <v>513.45299999999997</v>
      </c>
      <c r="Q42" s="11"/>
      <c r="R42" s="12"/>
    </row>
    <row r="43" spans="2:18">
      <c r="B43" s="8" t="s">
        <v>56</v>
      </c>
      <c r="C43" s="9">
        <v>335.02800000000002</v>
      </c>
      <c r="D43" s="9">
        <v>96.652000000000001</v>
      </c>
      <c r="E43" s="9">
        <v>100.236</v>
      </c>
      <c r="F43" s="9">
        <v>14.706</v>
      </c>
      <c r="G43" s="9">
        <v>0.20300000000000001</v>
      </c>
      <c r="H43" s="9">
        <v>532.11900000000003</v>
      </c>
      <c r="I43" s="9">
        <v>-0.33900000000000002</v>
      </c>
      <c r="J43" s="9">
        <v>531.78</v>
      </c>
      <c r="K43" s="9">
        <v>165.01900000000001</v>
      </c>
      <c r="L43" s="9">
        <v>696.79899999999998</v>
      </c>
      <c r="M43" s="9">
        <v>171.63800000000001</v>
      </c>
      <c r="N43" s="9">
        <v>0</v>
      </c>
      <c r="O43" s="9">
        <v>525.16099999999994</v>
      </c>
      <c r="P43" s="10">
        <v>520.35599999999999</v>
      </c>
      <c r="Q43" s="11"/>
      <c r="R43" s="12"/>
    </row>
    <row r="44" spans="2:18">
      <c r="B44" s="8" t="s">
        <v>57</v>
      </c>
      <c r="C44" s="9">
        <v>338.54399999999998</v>
      </c>
      <c r="D44" s="9">
        <v>97.875</v>
      </c>
      <c r="E44" s="9">
        <v>102.983</v>
      </c>
      <c r="F44" s="9">
        <v>14.994999999999999</v>
      </c>
      <c r="G44" s="9">
        <v>0.92600000000000005</v>
      </c>
      <c r="H44" s="9">
        <v>540.32799999999997</v>
      </c>
      <c r="I44" s="9">
        <v>-1.2210000000000001</v>
      </c>
      <c r="J44" s="9">
        <v>539.10699999999997</v>
      </c>
      <c r="K44" s="9">
        <v>164.02</v>
      </c>
      <c r="L44" s="9">
        <v>703.12699999999995</v>
      </c>
      <c r="M44" s="9">
        <v>169.988</v>
      </c>
      <c r="N44" s="9">
        <v>0</v>
      </c>
      <c r="O44" s="9">
        <v>533.13900000000001</v>
      </c>
      <c r="P44" s="10">
        <v>528.21100000000001</v>
      </c>
      <c r="Q44" s="11"/>
      <c r="R44" s="12"/>
    </row>
    <row r="45" spans="2:18">
      <c r="B45" s="8" t="s">
        <v>58</v>
      </c>
      <c r="C45" s="9">
        <v>343.12900000000002</v>
      </c>
      <c r="D45" s="9">
        <v>98.460999999999999</v>
      </c>
      <c r="E45" s="9">
        <v>101.518</v>
      </c>
      <c r="F45" s="9">
        <v>14.726000000000001</v>
      </c>
      <c r="G45" s="9">
        <v>0.192</v>
      </c>
      <c r="H45" s="9">
        <v>543.29999999999995</v>
      </c>
      <c r="I45" s="9">
        <v>-1.627</v>
      </c>
      <c r="J45" s="9">
        <v>541.673</v>
      </c>
      <c r="K45" s="9">
        <v>167.58500000000001</v>
      </c>
      <c r="L45" s="9">
        <v>709.25800000000004</v>
      </c>
      <c r="M45" s="9">
        <v>174.095</v>
      </c>
      <c r="N45" s="9">
        <v>0</v>
      </c>
      <c r="O45" s="9">
        <v>535.16300000000001</v>
      </c>
      <c r="P45" s="10">
        <v>526.577</v>
      </c>
      <c r="Q45" s="11"/>
      <c r="R45" s="12"/>
    </row>
    <row r="46" spans="2:18">
      <c r="B46" s="8" t="s">
        <v>59</v>
      </c>
      <c r="C46" s="9">
        <v>343.88600000000002</v>
      </c>
      <c r="D46" s="9">
        <v>98.819000000000003</v>
      </c>
      <c r="E46" s="9">
        <v>100.328</v>
      </c>
      <c r="F46" s="9">
        <v>13.891999999999999</v>
      </c>
      <c r="G46" s="9">
        <v>1.2529999999999999</v>
      </c>
      <c r="H46" s="9">
        <v>544.28599999999994</v>
      </c>
      <c r="I46" s="9">
        <v>1.23</v>
      </c>
      <c r="J46" s="9">
        <v>545.51599999999996</v>
      </c>
      <c r="K46" s="9">
        <v>173.05699999999999</v>
      </c>
      <c r="L46" s="9">
        <v>718.57299999999998</v>
      </c>
      <c r="M46" s="9">
        <v>177.85400000000001</v>
      </c>
      <c r="N46" s="9">
        <v>0</v>
      </c>
      <c r="O46" s="9">
        <v>540.71900000000005</v>
      </c>
      <c r="P46" s="10">
        <v>534.41700000000003</v>
      </c>
      <c r="Q46" s="11"/>
      <c r="R46" s="12"/>
    </row>
    <row r="47" spans="2:18">
      <c r="B47" s="8" t="s">
        <v>60</v>
      </c>
      <c r="C47" s="9">
        <v>348.88600000000002</v>
      </c>
      <c r="D47" s="9">
        <v>99.552000000000007</v>
      </c>
      <c r="E47" s="9">
        <v>101.273</v>
      </c>
      <c r="F47" s="9">
        <v>14.925000000000001</v>
      </c>
      <c r="G47" s="9">
        <v>1.06</v>
      </c>
      <c r="H47" s="9">
        <v>550.77099999999996</v>
      </c>
      <c r="I47" s="9">
        <v>-1.37</v>
      </c>
      <c r="J47" s="9">
        <v>549.40099999999995</v>
      </c>
      <c r="K47" s="9">
        <v>175.87799999999999</v>
      </c>
      <c r="L47" s="9">
        <v>725.279</v>
      </c>
      <c r="M47" s="9">
        <v>180.119</v>
      </c>
      <c r="N47" s="9">
        <v>0</v>
      </c>
      <c r="O47" s="9">
        <v>545.16</v>
      </c>
      <c r="P47" s="10">
        <v>537.97699999999998</v>
      </c>
      <c r="Q47" s="11"/>
      <c r="R47" s="12"/>
    </row>
    <row r="48" spans="2:18">
      <c r="B48" s="8" t="s">
        <v>61</v>
      </c>
      <c r="C48" s="9">
        <v>354.00700000000001</v>
      </c>
      <c r="D48" s="9">
        <v>100.98699999999999</v>
      </c>
      <c r="E48" s="9">
        <v>102.748</v>
      </c>
      <c r="F48" s="9">
        <v>14.842000000000001</v>
      </c>
      <c r="G48" s="9">
        <v>5.8999999999999997E-2</v>
      </c>
      <c r="H48" s="9">
        <v>557.80100000000004</v>
      </c>
      <c r="I48" s="9">
        <v>3.242</v>
      </c>
      <c r="J48" s="9">
        <v>561.04300000000001</v>
      </c>
      <c r="K48" s="9">
        <v>175.22</v>
      </c>
      <c r="L48" s="9">
        <v>736.26300000000003</v>
      </c>
      <c r="M48" s="9">
        <v>185.74600000000001</v>
      </c>
      <c r="N48" s="9">
        <v>0</v>
      </c>
      <c r="O48" s="9">
        <v>550.51700000000005</v>
      </c>
      <c r="P48" s="10">
        <v>543.33399999999995</v>
      </c>
      <c r="Q48" s="11"/>
      <c r="R48" s="12"/>
    </row>
    <row r="49" spans="2:18">
      <c r="B49" s="8" t="s">
        <v>62</v>
      </c>
      <c r="C49" s="9">
        <v>353.76</v>
      </c>
      <c r="D49" s="9">
        <v>102.547</v>
      </c>
      <c r="E49" s="9">
        <v>106.276</v>
      </c>
      <c r="F49" s="9">
        <v>16.18</v>
      </c>
      <c r="G49" s="9">
        <v>11.33</v>
      </c>
      <c r="H49" s="9">
        <v>573.91300000000001</v>
      </c>
      <c r="I49" s="9">
        <v>5.4660000000000002</v>
      </c>
      <c r="J49" s="9">
        <v>579.37900000000002</v>
      </c>
      <c r="K49" s="9">
        <v>174.01900000000001</v>
      </c>
      <c r="L49" s="9">
        <v>753.39800000000002</v>
      </c>
      <c r="M49" s="9">
        <v>199.41399999999999</v>
      </c>
      <c r="N49" s="9">
        <v>0</v>
      </c>
      <c r="O49" s="9">
        <v>553.98400000000004</v>
      </c>
      <c r="P49" s="10">
        <v>553.41300000000001</v>
      </c>
      <c r="Q49" s="11"/>
      <c r="R49" s="12"/>
    </row>
    <row r="50" spans="2:18">
      <c r="B50" s="8" t="s">
        <v>63</v>
      </c>
      <c r="C50" s="9">
        <v>356.42099999999999</v>
      </c>
      <c r="D50" s="9">
        <v>106.107</v>
      </c>
      <c r="E50" s="9">
        <v>106.02500000000001</v>
      </c>
      <c r="F50" s="9">
        <v>14.984999999999999</v>
      </c>
      <c r="G50" s="9">
        <v>1.8129999999999999</v>
      </c>
      <c r="H50" s="9">
        <v>570.36599999999999</v>
      </c>
      <c r="I50" s="9">
        <v>-0.10299999999999999</v>
      </c>
      <c r="J50" s="9">
        <v>570.26300000000003</v>
      </c>
      <c r="K50" s="9">
        <v>172.322</v>
      </c>
      <c r="L50" s="9">
        <v>742.58500000000004</v>
      </c>
      <c r="M50" s="9">
        <v>181.59</v>
      </c>
      <c r="N50" s="9">
        <v>0</v>
      </c>
      <c r="O50" s="9">
        <v>560.995</v>
      </c>
      <c r="P50" s="10">
        <v>563.64200000000005</v>
      </c>
      <c r="Q50" s="11"/>
      <c r="R50" s="12"/>
    </row>
    <row r="51" spans="2:18">
      <c r="B51" s="8" t="s">
        <v>64</v>
      </c>
      <c r="C51" s="9">
        <v>357.90899999999999</v>
      </c>
      <c r="D51" s="9">
        <v>107.613</v>
      </c>
      <c r="E51" s="9">
        <v>106.964</v>
      </c>
      <c r="F51" s="9">
        <v>15.49</v>
      </c>
      <c r="G51" s="9">
        <v>1.353</v>
      </c>
      <c r="H51" s="9">
        <v>573.83900000000006</v>
      </c>
      <c r="I51" s="9">
        <v>-2.7160000000000002</v>
      </c>
      <c r="J51" s="9">
        <v>571.12300000000005</v>
      </c>
      <c r="K51" s="9">
        <v>183.49700000000001</v>
      </c>
      <c r="L51" s="9">
        <v>754.62</v>
      </c>
      <c r="M51" s="9">
        <v>187.16900000000001</v>
      </c>
      <c r="N51" s="9">
        <v>0</v>
      </c>
      <c r="O51" s="9">
        <v>567.45100000000002</v>
      </c>
      <c r="P51" s="10">
        <v>564.89099999999996</v>
      </c>
      <c r="Q51" s="11"/>
      <c r="R51" s="12"/>
    </row>
    <row r="52" spans="2:18">
      <c r="B52" s="8" t="s">
        <v>65</v>
      </c>
      <c r="C52" s="9">
        <v>357.45400000000001</v>
      </c>
      <c r="D52" s="9">
        <v>109.432</v>
      </c>
      <c r="E52" s="9">
        <v>104.997</v>
      </c>
      <c r="F52" s="9">
        <v>15.590999999999999</v>
      </c>
      <c r="G52" s="9">
        <v>-11.914</v>
      </c>
      <c r="H52" s="9">
        <v>559.96900000000005</v>
      </c>
      <c r="I52" s="9">
        <v>-0.78600000000000003</v>
      </c>
      <c r="J52" s="9">
        <v>559.18299999999999</v>
      </c>
      <c r="K52" s="9">
        <v>188.92099999999999</v>
      </c>
      <c r="L52" s="9">
        <v>748.10400000000004</v>
      </c>
      <c r="M52" s="9">
        <v>177.57300000000001</v>
      </c>
      <c r="N52" s="9">
        <v>0</v>
      </c>
      <c r="O52" s="9">
        <v>570.53099999999995</v>
      </c>
      <c r="P52" s="10">
        <v>568.75599999999997</v>
      </c>
      <c r="Q52" s="11"/>
      <c r="R52" s="12"/>
    </row>
    <row r="53" spans="2:18">
      <c r="B53" s="13" t="s">
        <v>66</v>
      </c>
      <c r="C53" s="9">
        <v>345.47</v>
      </c>
      <c r="D53" s="9">
        <v>108.89</v>
      </c>
      <c r="E53" s="9">
        <v>102.729</v>
      </c>
      <c r="F53" s="9">
        <v>14.808999999999999</v>
      </c>
      <c r="G53" s="9">
        <v>0.79</v>
      </c>
      <c r="H53" s="9">
        <v>557.87900000000002</v>
      </c>
      <c r="I53" s="9">
        <v>-0.90500000000000003</v>
      </c>
      <c r="J53" s="9">
        <v>556.97400000000005</v>
      </c>
      <c r="K53" s="9">
        <v>173.64699999999999</v>
      </c>
      <c r="L53" s="9">
        <v>730.62099999999998</v>
      </c>
      <c r="M53" s="9">
        <v>171.256</v>
      </c>
      <c r="N53" s="9">
        <v>0</v>
      </c>
      <c r="O53" s="9">
        <v>559.36500000000001</v>
      </c>
      <c r="P53" s="10">
        <v>550.59299999999996</v>
      </c>
      <c r="Q53" s="11"/>
      <c r="R53" s="12"/>
    </row>
    <row r="54" spans="2:18">
      <c r="B54" s="13" t="s">
        <v>67</v>
      </c>
      <c r="C54" s="9">
        <v>266.63</v>
      </c>
      <c r="D54" s="9">
        <v>121.05</v>
      </c>
      <c r="E54" s="9">
        <v>84.421000000000006</v>
      </c>
      <c r="F54" s="9">
        <v>16.869</v>
      </c>
      <c r="G54" s="9">
        <v>-9.1370000000000005</v>
      </c>
      <c r="H54" s="9">
        <v>462.964</v>
      </c>
      <c r="I54" s="9">
        <v>-4.1260000000000003</v>
      </c>
      <c r="J54" s="9">
        <v>458.83800000000002</v>
      </c>
      <c r="K54" s="9">
        <v>149.42400000000001</v>
      </c>
      <c r="L54" s="9">
        <v>608.26199999999994</v>
      </c>
      <c r="M54" s="9">
        <v>127.035</v>
      </c>
      <c r="N54" s="9">
        <v>0</v>
      </c>
      <c r="O54" s="9">
        <v>481.22699999999998</v>
      </c>
      <c r="P54" s="10">
        <v>459.57299999999998</v>
      </c>
      <c r="Q54" s="11"/>
      <c r="R54" s="12"/>
    </row>
    <row r="55" spans="2:18">
      <c r="B55" s="13" t="s">
        <v>68</v>
      </c>
      <c r="C55" s="9">
        <v>319.62400000000002</v>
      </c>
      <c r="D55" s="9">
        <v>120.735</v>
      </c>
      <c r="E55" s="9">
        <v>97.676000000000002</v>
      </c>
      <c r="F55" s="9">
        <v>16.934999999999999</v>
      </c>
      <c r="G55" s="9">
        <v>1.109</v>
      </c>
      <c r="H55" s="9">
        <v>539.14400000000001</v>
      </c>
      <c r="I55" s="9">
        <v>-0.73499999999999999</v>
      </c>
      <c r="J55" s="9">
        <v>538.40899999999999</v>
      </c>
      <c r="K55" s="9">
        <v>151.12299999999999</v>
      </c>
      <c r="L55" s="9">
        <v>689.53200000000004</v>
      </c>
      <c r="M55" s="9">
        <v>149.21299999999999</v>
      </c>
      <c r="N55" s="9">
        <v>0</v>
      </c>
      <c r="O55" s="9">
        <v>540.31899999999996</v>
      </c>
      <c r="P55" s="10">
        <v>534.17700000000002</v>
      </c>
      <c r="Q55" s="11"/>
      <c r="R55" s="12"/>
    </row>
    <row r="56" spans="2:18">
      <c r="B56" s="13" t="s">
        <v>69</v>
      </c>
      <c r="C56" s="9">
        <v>314.685</v>
      </c>
      <c r="D56" s="9">
        <v>123.554</v>
      </c>
      <c r="E56" s="9">
        <v>102.333</v>
      </c>
      <c r="F56" s="9">
        <v>17.327999999999999</v>
      </c>
      <c r="G56" s="9">
        <v>7.4989999999999997</v>
      </c>
      <c r="H56" s="9">
        <v>548.07100000000003</v>
      </c>
      <c r="I56" s="9">
        <v>6.76</v>
      </c>
      <c r="J56" s="9">
        <v>554.83100000000002</v>
      </c>
      <c r="K56" s="9">
        <v>162.131</v>
      </c>
      <c r="L56" s="9">
        <v>716.96199999999999</v>
      </c>
      <c r="M56" s="9">
        <v>173.15299999999999</v>
      </c>
      <c r="N56" s="9">
        <v>0</v>
      </c>
      <c r="O56" s="9">
        <v>543.80899999999997</v>
      </c>
      <c r="P56" s="10">
        <v>535.404</v>
      </c>
      <c r="Q56" s="11"/>
      <c r="R56" s="12"/>
    </row>
    <row r="57" spans="2:18">
      <c r="B57" s="13" t="s">
        <v>70</v>
      </c>
      <c r="C57" s="9">
        <v>305.93</v>
      </c>
      <c r="D57" s="9">
        <v>129.256</v>
      </c>
      <c r="E57" s="9">
        <v>100.598</v>
      </c>
      <c r="F57" s="9">
        <v>16.335999999999999</v>
      </c>
      <c r="G57" s="9">
        <v>8.42</v>
      </c>
      <c r="H57" s="9">
        <v>544.20399999999995</v>
      </c>
      <c r="I57" s="9">
        <v>0.84499999999999997</v>
      </c>
      <c r="J57" s="9">
        <v>545.04899999999998</v>
      </c>
      <c r="K57" s="9">
        <v>158.67400000000001</v>
      </c>
      <c r="L57" s="9">
        <v>703.72299999999996</v>
      </c>
      <c r="M57" s="9">
        <v>158.607</v>
      </c>
      <c r="N57" s="9">
        <v>0</v>
      </c>
      <c r="O57" s="9">
        <v>545.11599999999999</v>
      </c>
      <c r="P57" s="10">
        <v>545.34199999999998</v>
      </c>
      <c r="Q57" s="11"/>
      <c r="R57" s="12"/>
    </row>
    <row r="58" spans="2:18">
      <c r="B58" s="13" t="s">
        <v>71</v>
      </c>
      <c r="C58" s="9">
        <v>342.39299999999997</v>
      </c>
      <c r="D58" s="9">
        <v>126.02</v>
      </c>
      <c r="E58" s="9">
        <v>104.73099999999999</v>
      </c>
      <c r="F58" s="9">
        <v>18.106999999999999</v>
      </c>
      <c r="G58" s="9">
        <v>-0.80700000000000005</v>
      </c>
      <c r="H58" s="9">
        <v>572.33699999999999</v>
      </c>
      <c r="I58" s="9">
        <v>-5.0629999999999997</v>
      </c>
      <c r="J58" s="9">
        <v>567.274</v>
      </c>
      <c r="K58" s="9">
        <v>169.96100000000001</v>
      </c>
      <c r="L58" s="9">
        <v>737.23500000000001</v>
      </c>
      <c r="M58" s="9">
        <v>160.71</v>
      </c>
      <c r="N58" s="9">
        <v>0</v>
      </c>
      <c r="O58" s="9">
        <v>576.52499999999998</v>
      </c>
      <c r="P58" s="10">
        <v>576.41800000000001</v>
      </c>
      <c r="Q58" s="11"/>
      <c r="R58" s="12"/>
    </row>
    <row r="59" spans="2:18">
      <c r="B59" s="13" t="s">
        <v>72</v>
      </c>
      <c r="C59" s="9">
        <v>358.38600000000002</v>
      </c>
      <c r="D59" s="9">
        <v>126.002</v>
      </c>
      <c r="E59" s="9">
        <v>111.846</v>
      </c>
      <c r="F59" s="9">
        <v>18.715</v>
      </c>
      <c r="G59" s="9">
        <v>3.452</v>
      </c>
      <c r="H59" s="9">
        <v>599.68600000000004</v>
      </c>
      <c r="I59" s="9">
        <v>1.78</v>
      </c>
      <c r="J59" s="9">
        <v>601.46600000000001</v>
      </c>
      <c r="K59" s="9">
        <v>164.035</v>
      </c>
      <c r="L59" s="9">
        <v>765.50099999999998</v>
      </c>
      <c r="M59" s="9">
        <v>172.79400000000001</v>
      </c>
      <c r="N59" s="9">
        <v>0</v>
      </c>
      <c r="O59" s="9">
        <v>592.70699999999999</v>
      </c>
      <c r="P59" s="10">
        <v>591.18200000000002</v>
      </c>
      <c r="Q59" s="11"/>
      <c r="R59" s="12"/>
    </row>
    <row r="60" spans="2:18">
      <c r="B60" s="13" t="s">
        <v>73</v>
      </c>
      <c r="C60" s="9">
        <v>367.46199999999999</v>
      </c>
      <c r="D60" s="9">
        <v>127.312</v>
      </c>
      <c r="E60" s="9">
        <v>113.366</v>
      </c>
      <c r="F60" s="9">
        <v>18.436</v>
      </c>
      <c r="G60" s="9">
        <v>-3.1640000000000001</v>
      </c>
      <c r="H60" s="9">
        <v>604.976</v>
      </c>
      <c r="I60" s="9">
        <v>2.948</v>
      </c>
      <c r="J60" s="9">
        <v>607.92399999999998</v>
      </c>
      <c r="K60" s="9">
        <v>187.62100000000001</v>
      </c>
      <c r="L60" s="9">
        <v>795.54499999999996</v>
      </c>
      <c r="M60" s="9">
        <v>187.24100000000001</v>
      </c>
      <c r="N60" s="9">
        <v>0</v>
      </c>
      <c r="O60" s="9">
        <v>608.30399999999997</v>
      </c>
      <c r="P60" s="10">
        <v>609.846</v>
      </c>
      <c r="Q60" s="11"/>
      <c r="R60" s="12"/>
    </row>
    <row r="61" spans="2:18">
      <c r="B61" s="13" t="s">
        <v>74</v>
      </c>
      <c r="C61" s="9">
        <v>379.01499999999999</v>
      </c>
      <c r="D61" s="9">
        <v>134.03</v>
      </c>
      <c r="E61" s="9">
        <v>117.18</v>
      </c>
      <c r="F61" s="9">
        <v>19.254999999999999</v>
      </c>
      <c r="G61" s="9">
        <v>8.2379999999999995</v>
      </c>
      <c r="H61" s="9">
        <v>638.46299999999997</v>
      </c>
      <c r="I61" s="9">
        <v>9.9459999999999997</v>
      </c>
      <c r="J61" s="9">
        <v>648.40899999999999</v>
      </c>
      <c r="K61" s="9">
        <v>187.679</v>
      </c>
      <c r="L61" s="9">
        <v>836.08799999999997</v>
      </c>
      <c r="M61" s="9">
        <v>213.07400000000001</v>
      </c>
      <c r="N61" s="9">
        <v>0</v>
      </c>
      <c r="O61" s="9">
        <v>623.01400000000001</v>
      </c>
      <c r="P61" s="10">
        <v>617.91099999999994</v>
      </c>
      <c r="Q61" s="11"/>
      <c r="R61" s="12"/>
    </row>
    <row r="62" spans="2:18">
      <c r="B62" s="13" t="s">
        <v>75</v>
      </c>
      <c r="C62" s="9">
        <v>399.44400000000002</v>
      </c>
      <c r="D62" s="9">
        <v>129.70400000000001</v>
      </c>
      <c r="E62" s="9">
        <v>120.88500000000001</v>
      </c>
      <c r="F62" s="9">
        <v>18.425000000000001</v>
      </c>
      <c r="G62" s="9">
        <v>2.226</v>
      </c>
      <c r="H62" s="9">
        <v>652.25900000000001</v>
      </c>
      <c r="I62" s="9">
        <v>5.5039999999999996</v>
      </c>
      <c r="J62" s="9">
        <v>657.76300000000003</v>
      </c>
      <c r="K62" s="9">
        <v>211.93899999999999</v>
      </c>
      <c r="L62" s="9">
        <v>869.702</v>
      </c>
      <c r="M62" s="9">
        <v>230.40899999999999</v>
      </c>
      <c r="N62" s="9">
        <v>0</v>
      </c>
      <c r="O62" s="9">
        <v>639.29300000000001</v>
      </c>
      <c r="P62" s="10">
        <v>648.00400000000002</v>
      </c>
      <c r="Q62" s="11"/>
      <c r="R62" s="12"/>
    </row>
    <row r="63" spans="2:18">
      <c r="B63" s="13" t="s">
        <v>76</v>
      </c>
      <c r="C63" s="9">
        <v>406.589</v>
      </c>
      <c r="D63" s="9">
        <v>132.374</v>
      </c>
      <c r="E63" s="9">
        <v>125.15600000000001</v>
      </c>
      <c r="F63" s="9">
        <v>20.207999999999998</v>
      </c>
      <c r="G63" s="9">
        <v>-12.465999999999999</v>
      </c>
      <c r="H63" s="9">
        <v>651.65300000000002</v>
      </c>
      <c r="I63" s="9">
        <v>-6.46</v>
      </c>
      <c r="J63" s="9">
        <v>645.19299999999998</v>
      </c>
      <c r="K63" s="9">
        <v>235.34800000000001</v>
      </c>
      <c r="L63" s="9">
        <v>880.54100000000005</v>
      </c>
      <c r="M63" s="9">
        <v>230.30799999999999</v>
      </c>
      <c r="N63" s="9">
        <v>0</v>
      </c>
      <c r="O63" s="9">
        <v>650.23299999999995</v>
      </c>
      <c r="P63" s="10">
        <v>647.87800000000004</v>
      </c>
      <c r="Q63" s="11"/>
      <c r="R63" s="12"/>
    </row>
    <row r="64" spans="2:18">
      <c r="B64" s="13" t="s">
        <v>77</v>
      </c>
      <c r="C64" s="9">
        <v>419.54599999999999</v>
      </c>
      <c r="D64" s="9">
        <v>134.471</v>
      </c>
      <c r="E64" s="9">
        <v>127.22799999999999</v>
      </c>
      <c r="F64" s="9">
        <v>21.056000000000001</v>
      </c>
      <c r="G64" s="9">
        <v>-17.942</v>
      </c>
      <c r="H64" s="9">
        <v>663.303</v>
      </c>
      <c r="I64" s="9">
        <v>-5.9720000000000004</v>
      </c>
      <c r="J64" s="9">
        <v>657.33100000000002</v>
      </c>
      <c r="K64" s="9">
        <v>244.155</v>
      </c>
      <c r="L64" s="9">
        <v>901.48599999999999</v>
      </c>
      <c r="M64" s="9">
        <v>233.077</v>
      </c>
      <c r="N64" s="9">
        <v>0</v>
      </c>
      <c r="O64" s="9">
        <v>668.40899999999999</v>
      </c>
      <c r="P64" s="10">
        <v>668.52200000000005</v>
      </c>
      <c r="Q64" s="11"/>
      <c r="R64" s="12"/>
    </row>
    <row r="65" spans="2:18">
      <c r="B65" s="14" t="s">
        <v>78</v>
      </c>
      <c r="C65" s="9">
        <v>425.13600000000002</v>
      </c>
      <c r="D65" s="9">
        <v>135.232</v>
      </c>
      <c r="E65" s="9">
        <v>132.00200000000001</v>
      </c>
      <c r="F65" s="9">
        <v>22.754999999999999</v>
      </c>
      <c r="G65" s="9">
        <v>-5.952</v>
      </c>
      <c r="H65" s="9">
        <v>686.41800000000001</v>
      </c>
      <c r="I65" s="9">
        <v>-3.0819999999999999</v>
      </c>
      <c r="J65" s="9">
        <v>683.33600000000001</v>
      </c>
      <c r="K65" s="9">
        <v>227.33500000000001</v>
      </c>
      <c r="L65" s="9">
        <v>910.67100000000005</v>
      </c>
      <c r="M65" s="9">
        <v>231.477</v>
      </c>
      <c r="N65" s="9">
        <v>0</v>
      </c>
      <c r="O65" s="9">
        <v>679.19399999999996</v>
      </c>
      <c r="P65" s="10">
        <v>668.90300000000002</v>
      </c>
      <c r="Q65" s="11"/>
      <c r="R65" s="12"/>
    </row>
    <row r="66" spans="2:18">
      <c r="B66" s="14" t="s">
        <v>79</v>
      </c>
      <c r="C66" s="9">
        <v>429.91199999999998</v>
      </c>
      <c r="D66" s="9">
        <v>142.59200000000001</v>
      </c>
      <c r="E66" s="9">
        <v>130.23699999999999</v>
      </c>
      <c r="F66" s="9">
        <v>20.843</v>
      </c>
      <c r="G66" s="9">
        <v>-3.8010000000000002</v>
      </c>
      <c r="H66" s="9">
        <v>698.94</v>
      </c>
      <c r="I66" s="9">
        <v>-0.29899999999999999</v>
      </c>
      <c r="J66" s="9">
        <v>698.64099999999996</v>
      </c>
      <c r="K66" s="9">
        <v>221.33</v>
      </c>
      <c r="L66" s="9">
        <v>919.971</v>
      </c>
      <c r="M66" s="9">
        <v>230.35300000000001</v>
      </c>
      <c r="N66" s="9">
        <v>0</v>
      </c>
      <c r="O66" s="9">
        <v>689.61800000000005</v>
      </c>
      <c r="P66" s="10">
        <v>669.26499999999999</v>
      </c>
      <c r="Q66" s="11"/>
      <c r="R66" s="12"/>
    </row>
    <row r="67" spans="2:18">
      <c r="B67" s="14" t="s">
        <v>80</v>
      </c>
      <c r="C67" s="9">
        <v>426.84500000000003</v>
      </c>
      <c r="D67" s="9">
        <v>143.673</v>
      </c>
      <c r="E67" s="9">
        <v>128.511</v>
      </c>
      <c r="F67" s="9">
        <v>21.963999999999999</v>
      </c>
      <c r="G67" s="9">
        <v>-1.3819999999999999</v>
      </c>
      <c r="H67" s="9">
        <v>697.64700000000005</v>
      </c>
      <c r="I67" s="9">
        <v>2</v>
      </c>
      <c r="J67" s="9">
        <v>699.64700000000005</v>
      </c>
      <c r="K67" s="9">
        <v>215.46600000000001</v>
      </c>
      <c r="L67" s="9">
        <v>915.11300000000006</v>
      </c>
      <c r="M67" s="9">
        <v>222.131</v>
      </c>
      <c r="N67" s="9">
        <v>0</v>
      </c>
      <c r="O67" s="9">
        <v>692.98199999999997</v>
      </c>
      <c r="P67" s="10">
        <v>688.95299999999997</v>
      </c>
      <c r="Q67" s="11"/>
      <c r="R67" s="12"/>
    </row>
    <row r="68" spans="2:18">
      <c r="B68" s="14" t="s">
        <v>81</v>
      </c>
      <c r="C68" s="9">
        <v>427.01</v>
      </c>
      <c r="D68" s="9">
        <v>145.87200000000001</v>
      </c>
      <c r="E68" s="9">
        <v>129.34100000000001</v>
      </c>
      <c r="F68" s="9">
        <v>22.67</v>
      </c>
      <c r="G68" s="9">
        <v>-2.2069999999999999</v>
      </c>
      <c r="H68" s="9">
        <v>700.01599999999996</v>
      </c>
      <c r="I68" s="9">
        <v>2.665</v>
      </c>
      <c r="J68" s="9">
        <v>702.68100000000004</v>
      </c>
      <c r="K68" s="9">
        <v>214.14699999999999</v>
      </c>
      <c r="L68" s="9">
        <v>916.82799999999997</v>
      </c>
      <c r="M68" s="9">
        <v>226.458</v>
      </c>
      <c r="N68" s="9">
        <v>0</v>
      </c>
      <c r="O68" s="9">
        <v>690.37</v>
      </c>
      <c r="P68" s="10">
        <v>679.09500000000003</v>
      </c>
      <c r="Q68" s="11"/>
      <c r="R68" s="12"/>
    </row>
    <row r="69" spans="2:18">
      <c r="B69" s="14" t="s">
        <v>82</v>
      </c>
      <c r="C69" s="9">
        <v>433.43099999999998</v>
      </c>
      <c r="D69" s="9">
        <v>146.22300000000001</v>
      </c>
      <c r="E69" s="9">
        <v>131.99199999999999</v>
      </c>
      <c r="F69" s="9">
        <v>23.373999999999999</v>
      </c>
      <c r="G69" s="9">
        <v>-2.3610000000000002</v>
      </c>
      <c r="H69" s="9">
        <v>709.28499999999997</v>
      </c>
      <c r="I69" s="9">
        <v>1.284</v>
      </c>
      <c r="J69" s="9">
        <v>710.56899999999996</v>
      </c>
      <c r="K69" s="9">
        <v>218.375</v>
      </c>
      <c r="L69" s="9">
        <v>928.94399999999996</v>
      </c>
      <c r="M69" s="9">
        <v>222.63399999999999</v>
      </c>
      <c r="N69" s="9">
        <v>-0.253</v>
      </c>
      <c r="O69" s="9">
        <v>706.05700000000002</v>
      </c>
      <c r="P69" s="10">
        <v>695.47199999999998</v>
      </c>
      <c r="Q69" s="11"/>
      <c r="R69" s="12"/>
    </row>
    <row r="70" spans="2:18">
      <c r="B70" s="14" t="s">
        <v>83</v>
      </c>
      <c r="C70" s="9">
        <v>436.16</v>
      </c>
      <c r="D70" s="9">
        <v>149.404</v>
      </c>
      <c r="E70" s="9">
        <v>133.65100000000001</v>
      </c>
      <c r="F70" s="9">
        <v>22.495000000000001</v>
      </c>
      <c r="G70" s="9">
        <v>6.952</v>
      </c>
      <c r="H70" s="9">
        <v>726.16700000000003</v>
      </c>
      <c r="I70" s="9">
        <v>3.5659999999999998</v>
      </c>
      <c r="J70" s="9">
        <v>729.73299999999995</v>
      </c>
      <c r="K70" s="9">
        <v>224.661</v>
      </c>
      <c r="L70" s="9">
        <v>954.39400000000001</v>
      </c>
      <c r="M70" s="9">
        <v>236.77</v>
      </c>
      <c r="N70" s="9">
        <v>-0.27200000000000002</v>
      </c>
      <c r="O70" s="9">
        <v>717.35199999999998</v>
      </c>
      <c r="P70" s="10">
        <v>708.83</v>
      </c>
      <c r="Q70" s="11"/>
      <c r="R70" s="12"/>
    </row>
    <row r="71" spans="2:18">
      <c r="B71" s="14" t="s">
        <v>84</v>
      </c>
      <c r="C71" s="9">
        <v>440.75700000000001</v>
      </c>
      <c r="D71" s="9">
        <v>151.58799999999999</v>
      </c>
      <c r="E71" s="9">
        <v>137.66300000000001</v>
      </c>
      <c r="F71" s="9">
        <v>24.119</v>
      </c>
      <c r="G71" s="9">
        <v>-1.1879999999999999</v>
      </c>
      <c r="H71" s="9">
        <v>728.82</v>
      </c>
      <c r="I71" s="9">
        <v>0.64</v>
      </c>
      <c r="J71" s="9">
        <v>729.46</v>
      </c>
      <c r="K71" s="9">
        <v>225.73500000000001</v>
      </c>
      <c r="L71" s="9">
        <v>955.19500000000005</v>
      </c>
      <c r="M71" s="9">
        <v>225.40299999999999</v>
      </c>
      <c r="N71" s="9">
        <v>-0.59799999999999998</v>
      </c>
      <c r="O71" s="9">
        <v>729.19399999999996</v>
      </c>
      <c r="P71" s="10">
        <v>715.50199999999995</v>
      </c>
      <c r="Q71" s="11"/>
      <c r="R71" s="12"/>
    </row>
    <row r="72" spans="2:18">
      <c r="B72" s="14" t="s">
        <v>85</v>
      </c>
      <c r="C72" s="9">
        <v>446.08499999999998</v>
      </c>
      <c r="D72" s="9">
        <v>156.91300000000001</v>
      </c>
      <c r="E72" s="9">
        <v>136.38999999999999</v>
      </c>
      <c r="F72" s="9">
        <v>23.95</v>
      </c>
      <c r="G72" s="9">
        <v>3.1139999999999999</v>
      </c>
      <c r="H72" s="9">
        <v>742.50199999999995</v>
      </c>
      <c r="I72" s="9">
        <v>1.716</v>
      </c>
      <c r="J72" s="9">
        <v>744.21799999999996</v>
      </c>
      <c r="K72" s="9">
        <v>229.14500000000001</v>
      </c>
      <c r="L72" s="9">
        <v>973.36300000000006</v>
      </c>
      <c r="M72" s="9">
        <v>234.69800000000001</v>
      </c>
      <c r="N72" s="9">
        <v>-0.60399999999999998</v>
      </c>
      <c r="O72" s="9">
        <v>738.06100000000004</v>
      </c>
      <c r="P72" s="10">
        <v>723.48199999999997</v>
      </c>
      <c r="Q72" s="11"/>
      <c r="R72" s="12"/>
    </row>
    <row r="73" spans="2:18">
      <c r="B73" s="14" t="s">
        <v>86</v>
      </c>
      <c r="C73" s="9">
        <v>453.721</v>
      </c>
      <c r="D73" s="9">
        <v>157.155</v>
      </c>
      <c r="E73" s="9">
        <v>140.64099999999999</v>
      </c>
      <c r="F73" s="9">
        <v>24.401</v>
      </c>
      <c r="G73" s="9">
        <v>5.5679999999999996</v>
      </c>
      <c r="H73" s="9">
        <v>757.08500000000004</v>
      </c>
      <c r="I73" s="9">
        <v>1.246</v>
      </c>
      <c r="J73" s="9">
        <v>758.33100000000002</v>
      </c>
      <c r="K73" s="9">
        <v>233.011</v>
      </c>
      <c r="L73" s="9">
        <v>991.34199999999998</v>
      </c>
      <c r="M73" s="9">
        <v>242.50200000000001</v>
      </c>
      <c r="N73" s="9">
        <v>-0.24099999999999999</v>
      </c>
      <c r="O73" s="9">
        <v>748.59900000000005</v>
      </c>
      <c r="P73" s="10">
        <v>740.73900000000003</v>
      </c>
      <c r="Q73" s="11"/>
      <c r="R73" s="12"/>
    </row>
    <row r="74" spans="2:18">
      <c r="B74" s="14" t="s">
        <v>87</v>
      </c>
      <c r="C74" s="9">
        <v>458.096</v>
      </c>
      <c r="D74" s="9">
        <v>160.76300000000001</v>
      </c>
      <c r="E74" s="9">
        <v>140.19399999999999</v>
      </c>
      <c r="F74" s="9">
        <v>23.986999999999998</v>
      </c>
      <c r="G74" s="9">
        <v>6.4050000000000002</v>
      </c>
      <c r="H74" s="9">
        <v>765.45799999999997</v>
      </c>
      <c r="I74" s="9">
        <v>0.51300000000000001</v>
      </c>
      <c r="J74" s="9">
        <v>765.971</v>
      </c>
      <c r="K74" s="9">
        <v>231.714</v>
      </c>
      <c r="L74" s="9">
        <v>997.68499999999995</v>
      </c>
      <c r="M74" s="9">
        <v>240.45599999999999</v>
      </c>
      <c r="N74" s="9">
        <v>-0.24399999999999999</v>
      </c>
      <c r="O74" s="9">
        <v>756.98500000000001</v>
      </c>
      <c r="P74" s="10">
        <v>748.57799999999997</v>
      </c>
      <c r="Q74" s="11"/>
      <c r="R74" s="12"/>
    </row>
    <row r="75" spans="2:18">
      <c r="B75" s="14" t="s">
        <v>88</v>
      </c>
      <c r="C75" s="9">
        <v>462.43299999999999</v>
      </c>
      <c r="D75" s="9">
        <v>162.56399999999999</v>
      </c>
      <c r="E75" s="9">
        <v>142.43600000000001</v>
      </c>
      <c r="F75" s="9">
        <v>23.776</v>
      </c>
      <c r="G75" s="9">
        <v>2.234</v>
      </c>
      <c r="H75" s="9">
        <v>769.66700000000003</v>
      </c>
      <c r="I75" s="9">
        <v>1.0429999999999999</v>
      </c>
      <c r="J75" s="9">
        <v>770.71</v>
      </c>
      <c r="K75" s="9">
        <v>233.24299999999999</v>
      </c>
      <c r="L75" s="9">
        <v>1003.953</v>
      </c>
      <c r="M75" s="9">
        <v>239.358</v>
      </c>
      <c r="N75" s="9">
        <v>-0.247</v>
      </c>
      <c r="O75" s="9">
        <v>764.34799999999996</v>
      </c>
      <c r="P75" s="10">
        <v>762.49400000000003</v>
      </c>
      <c r="Q75" s="11"/>
      <c r="R75" s="12"/>
    </row>
    <row r="76" spans="2:18">
      <c r="B76" s="14" t="s">
        <v>89</v>
      </c>
      <c r="C76" s="9">
        <v>465.76787899999999</v>
      </c>
      <c r="D76" s="9">
        <v>163.71112400009494</v>
      </c>
      <c r="E76" s="9">
        <v>144.31658400000001</v>
      </c>
      <c r="F76" s="9">
        <v>26.175261200000001</v>
      </c>
      <c r="G76" s="9">
        <v>3.3374321</v>
      </c>
      <c r="H76" s="9">
        <v>777.133019100095</v>
      </c>
      <c r="I76" s="9">
        <v>7.5717047300000007E-2</v>
      </c>
      <c r="J76" s="9">
        <v>777.20873614739503</v>
      </c>
      <c r="K76" s="9">
        <v>233.109398</v>
      </c>
      <c r="L76" s="9">
        <v>1010.31813</v>
      </c>
      <c r="M76" s="9">
        <v>243.256315</v>
      </c>
      <c r="N76" s="9">
        <v>-0.247333936</v>
      </c>
      <c r="O76" s="9">
        <v>766.81448599999999</v>
      </c>
      <c r="P76" s="10">
        <v>761.34035699999993</v>
      </c>
      <c r="Q76" s="11"/>
      <c r="R76" s="12"/>
    </row>
    <row r="77" spans="2:18">
      <c r="B77" s="14" t="s">
        <v>90</v>
      </c>
      <c r="C77" s="9">
        <v>468.8725</v>
      </c>
      <c r="D77" s="9">
        <v>166.17589640259601</v>
      </c>
      <c r="E77" s="9">
        <v>145.23777699999999</v>
      </c>
      <c r="F77" s="9">
        <v>27.316746599999998</v>
      </c>
      <c r="G77" s="9">
        <v>3.3517194300000002</v>
      </c>
      <c r="H77" s="9">
        <v>783.63789283259609</v>
      </c>
      <c r="I77" s="9">
        <v>0.51265628500000004</v>
      </c>
      <c r="J77" s="9">
        <v>784.15054911759614</v>
      </c>
      <c r="K77" s="9">
        <v>233.666292</v>
      </c>
      <c r="L77" s="9">
        <v>1017.81684</v>
      </c>
      <c r="M77" s="9">
        <v>243.150271</v>
      </c>
      <c r="N77" s="9">
        <v>-0.249014342</v>
      </c>
      <c r="O77" s="9">
        <v>774.41755599999999</v>
      </c>
      <c r="P77" s="10">
        <v>770.19238399999995</v>
      </c>
      <c r="Q77" s="11"/>
      <c r="R77" s="12"/>
    </row>
    <row r="78" spans="2:18">
      <c r="B78" s="14" t="s">
        <v>91</v>
      </c>
      <c r="C78" s="9">
        <v>472.339158</v>
      </c>
      <c r="D78" s="9">
        <v>167.41076202142202</v>
      </c>
      <c r="E78" s="9">
        <v>146.31553200000002</v>
      </c>
      <c r="F78" s="9">
        <v>27.923644400000001</v>
      </c>
      <c r="G78" s="9">
        <v>3.36525476</v>
      </c>
      <c r="H78" s="9">
        <v>789.43070678142203</v>
      </c>
      <c r="I78" s="9">
        <v>0.99291937600000002</v>
      </c>
      <c r="J78" s="9">
        <v>790.42362615742195</v>
      </c>
      <c r="K78" s="9">
        <v>234.47017399999999</v>
      </c>
      <c r="L78" s="9">
        <v>1024.8938000000001</v>
      </c>
      <c r="M78" s="9">
        <v>244.03823</v>
      </c>
      <c r="N78" s="9">
        <v>-0.25015353000000001</v>
      </c>
      <c r="O78" s="9">
        <v>780.60541699999999</v>
      </c>
      <c r="P78" s="10">
        <v>776.3950309999999</v>
      </c>
      <c r="Q78" s="11"/>
      <c r="R78" s="12"/>
    </row>
    <row r="79" spans="2:18">
      <c r="B79" s="14" t="s">
        <v>92</v>
      </c>
      <c r="C79" s="9">
        <v>475.99192099999999</v>
      </c>
      <c r="D79" s="9">
        <v>169.30421413356024</v>
      </c>
      <c r="E79" s="9">
        <v>147.536058</v>
      </c>
      <c r="F79" s="9">
        <v>28.445156099999998</v>
      </c>
      <c r="G79" s="9">
        <v>3.3784140000000003</v>
      </c>
      <c r="H79" s="9">
        <v>796.21060713356019</v>
      </c>
      <c r="I79" s="9">
        <v>1.2308379</v>
      </c>
      <c r="J79" s="9">
        <v>797.44144503356029</v>
      </c>
      <c r="K79" s="9">
        <v>235.28818100000001</v>
      </c>
      <c r="L79" s="9">
        <v>1032.72963</v>
      </c>
      <c r="M79" s="9">
        <v>245.02238</v>
      </c>
      <c r="N79" s="9">
        <v>-0.251393531</v>
      </c>
      <c r="O79" s="9">
        <v>787.45585199999994</v>
      </c>
      <c r="P79" s="10">
        <v>781.61096499999996</v>
      </c>
      <c r="Q79" s="11"/>
      <c r="R79" s="12"/>
    </row>
    <row r="80" spans="2:18">
      <c r="B80" s="14" t="s">
        <v>93</v>
      </c>
      <c r="C80" s="9">
        <v>479.95505699999995</v>
      </c>
      <c r="D80" s="9">
        <v>170.79566450075242</v>
      </c>
      <c r="E80" s="9">
        <v>149.102643</v>
      </c>
      <c r="F80" s="9">
        <v>29.0380936</v>
      </c>
      <c r="G80" s="9">
        <v>3.3916641699999999</v>
      </c>
      <c r="H80" s="9">
        <v>803.24502867075239</v>
      </c>
      <c r="I80" s="9">
        <v>1.4965672400000001</v>
      </c>
      <c r="J80" s="9">
        <v>804.74159591075238</v>
      </c>
      <c r="K80" s="9">
        <v>236.21453599999998</v>
      </c>
      <c r="L80" s="9">
        <v>1040.95613</v>
      </c>
      <c r="M80" s="9">
        <v>246.2089</v>
      </c>
      <c r="N80" s="9">
        <v>-0.25259239</v>
      </c>
      <c r="O80" s="9">
        <v>794.49464</v>
      </c>
      <c r="P80" s="10">
        <v>787.02974100000006</v>
      </c>
      <c r="Q80" s="11"/>
      <c r="R80" s="12"/>
    </row>
    <row r="81" spans="2:22">
      <c r="B81" s="14" t="s">
        <v>94</v>
      </c>
      <c r="C81" s="9">
        <v>484.247029</v>
      </c>
      <c r="D81" s="9">
        <v>172.16642284343865</v>
      </c>
      <c r="E81" s="9">
        <v>150.806963</v>
      </c>
      <c r="F81" s="9">
        <v>29.604852099999999</v>
      </c>
      <c r="G81" s="9">
        <v>3.40456256</v>
      </c>
      <c r="H81" s="9">
        <v>810.62497740343861</v>
      </c>
      <c r="I81" s="9">
        <v>1.5027755199999999</v>
      </c>
      <c r="J81" s="9">
        <v>812.12775292343872</v>
      </c>
      <c r="K81" s="9">
        <v>237.200346</v>
      </c>
      <c r="L81" s="9">
        <v>1049.3281000000002</v>
      </c>
      <c r="M81" s="9">
        <v>247.47095199999998</v>
      </c>
      <c r="N81" s="9">
        <v>-0.25382445200000003</v>
      </c>
      <c r="O81" s="9">
        <v>801.60332200000005</v>
      </c>
      <c r="P81" s="10">
        <v>792.26240700000005</v>
      </c>
      <c r="Q81" s="9"/>
      <c r="R81" s="9"/>
      <c r="U81" s="15"/>
      <c r="V81" s="15"/>
    </row>
    <row r="82" spans="2:22">
      <c r="B82" s="14" t="s">
        <v>95</v>
      </c>
      <c r="C82" s="9">
        <v>488.61990600000001</v>
      </c>
      <c r="D82" s="9">
        <v>173.53970358677134</v>
      </c>
      <c r="E82" s="9">
        <v>152.59418599999998</v>
      </c>
      <c r="F82" s="9">
        <v>30.126224499999999</v>
      </c>
      <c r="G82" s="9">
        <v>3.4172674000000001</v>
      </c>
      <c r="H82" s="9">
        <v>818.17106298677129</v>
      </c>
      <c r="I82" s="9">
        <v>1.2886843799999999</v>
      </c>
      <c r="J82" s="9">
        <v>819.45974736677135</v>
      </c>
      <c r="K82" s="9">
        <v>238.26190400000002</v>
      </c>
      <c r="L82" s="9">
        <v>1057.72165</v>
      </c>
      <c r="M82" s="9">
        <v>248.775642</v>
      </c>
      <c r="N82" s="9">
        <v>-0.25506884800000001</v>
      </c>
      <c r="O82" s="9">
        <v>808.69094099999995</v>
      </c>
      <c r="P82" s="10">
        <v>798.56395900000007</v>
      </c>
      <c r="Q82" s="9"/>
      <c r="R82" s="9"/>
      <c r="U82" s="15"/>
      <c r="V82" s="15"/>
    </row>
    <row r="83" spans="2:22">
      <c r="B83" s="14" t="s">
        <v>96</v>
      </c>
      <c r="C83" s="9">
        <v>492.992549</v>
      </c>
      <c r="D83" s="9">
        <v>174.9306232723184</v>
      </c>
      <c r="E83" s="9">
        <v>154.25308999999999</v>
      </c>
      <c r="F83" s="9">
        <v>30.4582689</v>
      </c>
      <c r="G83" s="9">
        <v>3.4301109400000001</v>
      </c>
      <c r="H83" s="9">
        <v>825.60637321231843</v>
      </c>
      <c r="I83" s="9">
        <v>1.1442375999999999</v>
      </c>
      <c r="J83" s="9">
        <v>826.75061081231843</v>
      </c>
      <c r="K83" s="9">
        <v>239.34208600000002</v>
      </c>
      <c r="L83" s="9">
        <v>1066.0926999999999</v>
      </c>
      <c r="M83" s="9">
        <v>250.11917399999999</v>
      </c>
      <c r="N83" s="9">
        <v>-0.256285496</v>
      </c>
      <c r="O83" s="9">
        <v>815.71723699999995</v>
      </c>
      <c r="P83" s="10">
        <v>805.5129300000001</v>
      </c>
      <c r="Q83" s="9"/>
      <c r="R83" s="9"/>
      <c r="U83" s="15"/>
      <c r="V83" s="15"/>
    </row>
    <row r="84" spans="2:22">
      <c r="B84" s="14" t="s">
        <v>97</v>
      </c>
      <c r="C84" s="9">
        <v>497.48665799999998</v>
      </c>
      <c r="D84" s="9">
        <v>176.16525136913845</v>
      </c>
      <c r="E84" s="9">
        <v>155.85644500000001</v>
      </c>
      <c r="F84" s="9">
        <v>30.677866900000001</v>
      </c>
      <c r="G84" s="9">
        <v>3.4431552600000002</v>
      </c>
      <c r="H84" s="9">
        <v>832.9515096291384</v>
      </c>
      <c r="I84" s="9">
        <v>1.09573868</v>
      </c>
      <c r="J84" s="9">
        <v>834.04724830913835</v>
      </c>
      <c r="K84" s="9">
        <v>240.48164799999998</v>
      </c>
      <c r="L84" s="9">
        <v>1074.5288999999998</v>
      </c>
      <c r="M84" s="9">
        <v>251.505539</v>
      </c>
      <c r="N84" s="9">
        <v>-0.257480445</v>
      </c>
      <c r="O84" s="9">
        <v>822.76587699999993</v>
      </c>
      <c r="P84" s="10">
        <v>812.49995899999999</v>
      </c>
      <c r="Q84" s="9"/>
      <c r="R84" s="9"/>
      <c r="U84" s="15"/>
      <c r="V84" s="15"/>
    </row>
    <row r="85" spans="2:22">
      <c r="B85" s="14" t="s">
        <v>98</v>
      </c>
      <c r="C85" s="9">
        <v>502.24251600000002</v>
      </c>
      <c r="D85" s="9">
        <v>177.33060796136797</v>
      </c>
      <c r="E85" s="9">
        <v>157.25348700000001</v>
      </c>
      <c r="F85" s="9">
        <v>30.7306226</v>
      </c>
      <c r="G85" s="9">
        <v>3.45648256</v>
      </c>
      <c r="H85" s="9">
        <v>840.28309352136796</v>
      </c>
      <c r="I85" s="9">
        <v>1.0337258899999999</v>
      </c>
      <c r="J85" s="9">
        <v>841.31681941136799</v>
      </c>
      <c r="K85" s="9">
        <v>241.77201700000001</v>
      </c>
      <c r="L85" s="9">
        <v>1083.0888400000001</v>
      </c>
      <c r="M85" s="9">
        <v>252.90698</v>
      </c>
      <c r="N85" s="9">
        <v>-0.25870357300000002</v>
      </c>
      <c r="O85" s="9">
        <v>829.92315300000007</v>
      </c>
      <c r="P85" s="10">
        <v>819.59090700000002</v>
      </c>
      <c r="Q85" s="11"/>
      <c r="R85" s="12"/>
    </row>
    <row r="86" spans="2:22">
      <c r="B86" s="14" t="s">
        <v>99</v>
      </c>
      <c r="C86" s="9">
        <v>507.12446600000004</v>
      </c>
      <c r="D86" s="9">
        <v>178.37466249396849</v>
      </c>
      <c r="E86" s="9">
        <v>158.469775</v>
      </c>
      <c r="F86" s="9">
        <v>30.706084799999999</v>
      </c>
      <c r="G86" s="9">
        <v>3.4699009700000003</v>
      </c>
      <c r="H86" s="9">
        <v>847.43880446396849</v>
      </c>
      <c r="I86" s="9">
        <v>1.1457698999999999</v>
      </c>
      <c r="J86" s="9">
        <v>848.5845743639685</v>
      </c>
      <c r="K86" s="9">
        <v>243.08271599999998</v>
      </c>
      <c r="L86" s="9">
        <v>1091.6672900000001</v>
      </c>
      <c r="M86" s="9">
        <v>254.35220999999999</v>
      </c>
      <c r="N86" s="9">
        <v>-0.25990533900000001</v>
      </c>
      <c r="O86" s="9">
        <v>837.05517599999996</v>
      </c>
      <c r="P86" s="10">
        <v>826.61941200000001</v>
      </c>
      <c r="Q86" s="11"/>
      <c r="R86" s="12"/>
    </row>
    <row r="87" spans="2:22">
      <c r="B87" s="14" t="s">
        <v>100</v>
      </c>
      <c r="C87" s="9">
        <v>512.10063600000001</v>
      </c>
      <c r="D87" s="9">
        <v>179.30633357651377</v>
      </c>
      <c r="E87" s="9">
        <v>159.626881</v>
      </c>
      <c r="F87" s="9">
        <v>30.705299400000001</v>
      </c>
      <c r="G87" s="9">
        <v>3.4833919799999999</v>
      </c>
      <c r="H87" s="9">
        <v>854.51724255651368</v>
      </c>
      <c r="I87" s="9">
        <v>1.32704863</v>
      </c>
      <c r="J87" s="9">
        <v>855.8442911865136</v>
      </c>
      <c r="K87" s="9">
        <v>244.41761400000001</v>
      </c>
      <c r="L87" s="9">
        <v>1100.2619</v>
      </c>
      <c r="M87" s="9">
        <v>255.799969</v>
      </c>
      <c r="N87" s="9">
        <v>-0.26109275000000004</v>
      </c>
      <c r="O87" s="9">
        <v>844.20084299999996</v>
      </c>
      <c r="P87" s="10">
        <v>833.66111699999999</v>
      </c>
      <c r="Q87" s="11"/>
      <c r="R87" s="12"/>
    </row>
    <row r="88" spans="2:22">
      <c r="B88" s="14" t="s">
        <v>101</v>
      </c>
      <c r="C88" s="9">
        <v>517.120722</v>
      </c>
      <c r="D88" s="9">
        <v>180.15949815681836</v>
      </c>
      <c r="E88" s="9">
        <v>160.697622</v>
      </c>
      <c r="F88" s="9">
        <v>30.688615200000001</v>
      </c>
      <c r="G88" s="9">
        <v>3.4968456299999997</v>
      </c>
      <c r="H88" s="9">
        <v>861.47468778681832</v>
      </c>
      <c r="I88" s="9">
        <v>1.5372295</v>
      </c>
      <c r="J88" s="9">
        <v>863.0119172868184</v>
      </c>
      <c r="K88" s="9">
        <v>245.765772</v>
      </c>
      <c r="L88" s="9">
        <v>1108.7776899999999</v>
      </c>
      <c r="M88" s="9">
        <v>257.23121299999997</v>
      </c>
      <c r="N88" s="9">
        <v>-0.26226066400000003</v>
      </c>
      <c r="O88" s="9">
        <v>851.28421500000002</v>
      </c>
      <c r="P88" s="10">
        <v>840.66381799999999</v>
      </c>
      <c r="Q88" s="11"/>
      <c r="R88" s="12"/>
    </row>
    <row r="89" spans="2:22">
      <c r="B89" s="14" t="s">
        <v>102</v>
      </c>
      <c r="C89" s="9">
        <v>522.14254900000003</v>
      </c>
      <c r="D89" s="9">
        <v>181.01799479447536</v>
      </c>
      <c r="E89" s="9">
        <v>161.79641699999999</v>
      </c>
      <c r="F89" s="9">
        <v>30.729059299999999</v>
      </c>
      <c r="G89" s="9">
        <v>3.51042524</v>
      </c>
      <c r="H89" s="9">
        <v>868.46738603447545</v>
      </c>
      <c r="I89" s="9">
        <v>1.5832441399999999</v>
      </c>
      <c r="J89" s="9">
        <v>870.05063017447537</v>
      </c>
      <c r="K89" s="9">
        <v>247.181746</v>
      </c>
      <c r="L89" s="9">
        <v>1117.2323799999999</v>
      </c>
      <c r="M89" s="9">
        <v>258.59478100000001</v>
      </c>
      <c r="N89" s="9">
        <v>-0.263446444</v>
      </c>
      <c r="O89" s="9">
        <v>858.37414899999999</v>
      </c>
      <c r="P89" s="10">
        <v>847.64767299999994</v>
      </c>
      <c r="Q89" s="11"/>
      <c r="R89" s="12"/>
    </row>
    <row r="90" spans="2:22">
      <c r="B90" s="14" t="s">
        <v>103</v>
      </c>
      <c r="C90" s="9">
        <v>527.19370100000003</v>
      </c>
      <c r="D90" s="9">
        <v>181.94062934644137</v>
      </c>
      <c r="E90" s="9">
        <v>163.009593</v>
      </c>
      <c r="F90" s="9">
        <v>30.8892366</v>
      </c>
      <c r="G90" s="9">
        <v>3.5240758599999999</v>
      </c>
      <c r="H90" s="9">
        <v>875.66799920644132</v>
      </c>
      <c r="I90" s="9">
        <v>1.4793153999999999</v>
      </c>
      <c r="J90" s="9">
        <v>877.14731460644134</v>
      </c>
      <c r="K90" s="9">
        <v>248.66051400000001</v>
      </c>
      <c r="L90" s="9">
        <v>1125.80783</v>
      </c>
      <c r="M90" s="9">
        <v>259.95745199999999</v>
      </c>
      <c r="N90" s="9">
        <v>-0.26465935800000001</v>
      </c>
      <c r="O90" s="9">
        <v>865.58571699999993</v>
      </c>
      <c r="P90" s="10">
        <v>854.80018000000007</v>
      </c>
      <c r="Q90" s="11"/>
      <c r="R90" s="12"/>
    </row>
    <row r="91" spans="2:22">
      <c r="B91" s="14" t="s">
        <v>104</v>
      </c>
      <c r="C91" s="9">
        <v>532.25339699999995</v>
      </c>
      <c r="D91" s="9">
        <v>183.01118306521664</v>
      </c>
      <c r="E91" s="9">
        <v>164.14470399999999</v>
      </c>
      <c r="F91" s="9">
        <v>31.021828599999999</v>
      </c>
      <c r="G91" s="9">
        <v>3.5378322500000001</v>
      </c>
      <c r="H91" s="9">
        <v>882.94711631521659</v>
      </c>
      <c r="I91" s="9">
        <v>1.38081465</v>
      </c>
      <c r="J91" s="9">
        <v>884.32793096521664</v>
      </c>
      <c r="K91" s="9">
        <v>250.18634599999999</v>
      </c>
      <c r="L91" s="9">
        <v>1134.5142800000001</v>
      </c>
      <c r="M91" s="9">
        <v>261.37199199999998</v>
      </c>
      <c r="N91" s="9">
        <v>-0.26589674100000005</v>
      </c>
      <c r="O91" s="9">
        <v>872.87638800000002</v>
      </c>
      <c r="P91" s="10">
        <v>862.03626599999996</v>
      </c>
      <c r="Q91" s="11"/>
      <c r="R91" s="12"/>
    </row>
    <row r="92" spans="2:22">
      <c r="B92" s="14" t="s">
        <v>105</v>
      </c>
      <c r="C92" s="9">
        <v>537.31647099999998</v>
      </c>
      <c r="D92" s="9">
        <v>184.31404449549953</v>
      </c>
      <c r="E92" s="9">
        <v>165.233271</v>
      </c>
      <c r="F92" s="9">
        <v>31.128423399999999</v>
      </c>
      <c r="G92" s="9">
        <v>3.55168024</v>
      </c>
      <c r="H92" s="9">
        <v>890.41546673549954</v>
      </c>
      <c r="I92" s="9">
        <v>1.36983145</v>
      </c>
      <c r="J92" s="9">
        <v>891.78529818549964</v>
      </c>
      <c r="K92" s="9">
        <v>251.64892499999999</v>
      </c>
      <c r="L92" s="9">
        <v>1143.4342199999999</v>
      </c>
      <c r="M92" s="9">
        <v>262.85883000000001</v>
      </c>
      <c r="N92" s="9">
        <v>-0.267172099</v>
      </c>
      <c r="O92" s="9">
        <v>880.308221</v>
      </c>
      <c r="P92" s="10">
        <v>869.44845499999997</v>
      </c>
      <c r="Q92" s="11"/>
      <c r="R92" s="12"/>
    </row>
    <row r="93" spans="2:22">
      <c r="B93" s="14" t="s">
        <v>106</v>
      </c>
      <c r="C93" s="9">
        <v>542.42375600000003</v>
      </c>
      <c r="D93" s="9">
        <v>185.83421521291567</v>
      </c>
      <c r="E93" s="9">
        <v>166.44687299999998</v>
      </c>
      <c r="F93" s="9">
        <v>31.378590199999998</v>
      </c>
      <c r="G93" s="9">
        <v>3.5656020400000004</v>
      </c>
      <c r="H93" s="9">
        <v>898.2704462529158</v>
      </c>
      <c r="I93" s="9">
        <v>1.3496940500000001</v>
      </c>
      <c r="J93" s="9">
        <v>899.62014030291584</v>
      </c>
      <c r="K93" s="9">
        <v>253.03259299999999</v>
      </c>
      <c r="L93" s="9">
        <v>1152.65273</v>
      </c>
      <c r="M93" s="9">
        <v>264.38318099999998</v>
      </c>
      <c r="N93" s="9">
        <v>-0.26849142799999998</v>
      </c>
      <c r="O93" s="9">
        <v>888.00106000000005</v>
      </c>
      <c r="P93" s="10">
        <v>877.10283400000003</v>
      </c>
      <c r="Q93" s="11"/>
      <c r="R93" s="12"/>
    </row>
    <row r="94" spans="2:22">
      <c r="B94" s="14" t="s">
        <v>107</v>
      </c>
      <c r="C94" s="9">
        <v>547.56363299999998</v>
      </c>
      <c r="D94" s="9">
        <v>187.5823107904732</v>
      </c>
      <c r="E94" s="9">
        <v>167.57616099999998</v>
      </c>
      <c r="F94" s="9">
        <v>31.588873599999999</v>
      </c>
      <c r="G94" s="9">
        <v>3.5794582199999998</v>
      </c>
      <c r="H94" s="9">
        <v>906.30156301047327</v>
      </c>
      <c r="I94" s="9">
        <v>1.3231725300000001</v>
      </c>
      <c r="J94" s="9">
        <v>907.62473554047324</v>
      </c>
      <c r="K94" s="9">
        <v>254.42757800000001</v>
      </c>
      <c r="L94" s="9">
        <v>1162.05231</v>
      </c>
      <c r="M94" s="9">
        <v>265.92471999999998</v>
      </c>
      <c r="N94" s="9">
        <v>-0.26984691400000005</v>
      </c>
      <c r="O94" s="9">
        <v>895.85774600000002</v>
      </c>
      <c r="P94" s="10">
        <v>884.86866500000008</v>
      </c>
      <c r="Q94" s="11"/>
      <c r="R94" s="12"/>
    </row>
    <row r="95" spans="2:22">
      <c r="B95" s="14" t="s">
        <v>108</v>
      </c>
      <c r="C95" s="9">
        <v>552.73705000000007</v>
      </c>
      <c r="D95" s="9">
        <v>189.44455699283537</v>
      </c>
      <c r="E95" s="9">
        <v>168.85448099999999</v>
      </c>
      <c r="F95" s="9">
        <v>31.926667700000003</v>
      </c>
      <c r="G95" s="9">
        <v>3.59340671</v>
      </c>
      <c r="H95" s="9">
        <v>914.62949470283547</v>
      </c>
      <c r="I95" s="9">
        <v>1.2063622199999999</v>
      </c>
      <c r="J95" s="9">
        <v>915.83585692283543</v>
      </c>
      <c r="K95" s="9">
        <v>255.79613000000001</v>
      </c>
      <c r="L95" s="9">
        <v>1171.6319900000001</v>
      </c>
      <c r="M95" s="9">
        <v>267.47392500000001</v>
      </c>
      <c r="N95" s="9">
        <v>-0.27122930899999997</v>
      </c>
      <c r="O95" s="9">
        <v>903.88683300000002</v>
      </c>
      <c r="P95" s="10">
        <v>892.82002899999998</v>
      </c>
      <c r="Q95" s="11"/>
      <c r="R95" s="12"/>
    </row>
    <row r="96" spans="2:22">
      <c r="B96" s="14" t="s">
        <v>109</v>
      </c>
      <c r="C96" s="9">
        <v>557.96253899999999</v>
      </c>
      <c r="D96" s="9">
        <v>191.35442640363016</v>
      </c>
      <c r="E96" s="9">
        <v>170.10206700000001</v>
      </c>
      <c r="F96" s="9">
        <v>32.230487799999999</v>
      </c>
      <c r="G96" s="9">
        <v>3.60741296</v>
      </c>
      <c r="H96" s="9">
        <v>923.02644536363016</v>
      </c>
      <c r="I96" s="9">
        <v>1.1229101100000001</v>
      </c>
      <c r="J96" s="9">
        <v>924.14935547363029</v>
      </c>
      <c r="K96" s="9">
        <v>257.170635</v>
      </c>
      <c r="L96" s="9">
        <v>1181.31999</v>
      </c>
      <c r="M96" s="9">
        <v>269.03538099999997</v>
      </c>
      <c r="N96" s="9">
        <v>-0.27261811899999999</v>
      </c>
      <c r="O96" s="9">
        <v>912.01199199999996</v>
      </c>
      <c r="P96" s="10">
        <v>900.92132300000003</v>
      </c>
      <c r="Q96" s="11"/>
      <c r="R96" s="12"/>
    </row>
    <row r="97" spans="2:18">
      <c r="B97" s="16" t="s">
        <v>110</v>
      </c>
      <c r="C97" s="17">
        <v>563.24431900000002</v>
      </c>
      <c r="D97" s="17">
        <v>193.26763199688969</v>
      </c>
      <c r="E97" s="17">
        <v>171.30059899999998</v>
      </c>
      <c r="F97" s="17">
        <v>32.489120100000001</v>
      </c>
      <c r="G97" s="17">
        <v>3.6214798699999999</v>
      </c>
      <c r="H97" s="17">
        <v>931.43402986688966</v>
      </c>
      <c r="I97" s="17">
        <v>1.06856134</v>
      </c>
      <c r="J97" s="17">
        <v>932.50259120688975</v>
      </c>
      <c r="K97" s="17">
        <v>258.59211300000004</v>
      </c>
      <c r="L97" s="17">
        <v>1191.0946999999999</v>
      </c>
      <c r="M97" s="17">
        <v>270.64499999999998</v>
      </c>
      <c r="N97" s="17">
        <v>-0.27401987</v>
      </c>
      <c r="O97" s="17">
        <v>920.17568400000005</v>
      </c>
      <c r="P97" s="18">
        <v>908.99357299999997</v>
      </c>
      <c r="Q97" s="11"/>
      <c r="R97" s="12"/>
    </row>
    <row r="98" spans="2:18">
      <c r="B98" s="14">
        <v>2008</v>
      </c>
      <c r="C98" s="9">
        <v>1013.081</v>
      </c>
      <c r="D98" s="9">
        <v>322.99200000000002</v>
      </c>
      <c r="E98" s="9">
        <v>295.01</v>
      </c>
      <c r="F98" s="9">
        <v>48.097999999999999</v>
      </c>
      <c r="G98" s="9">
        <v>-0.219</v>
      </c>
      <c r="H98" s="9">
        <v>1630.864</v>
      </c>
      <c r="I98" s="9">
        <v>-1.7669999999999999</v>
      </c>
      <c r="J98" s="9">
        <v>1629.097</v>
      </c>
      <c r="K98" s="9">
        <v>438.678</v>
      </c>
      <c r="L98" s="9">
        <v>2067.7750000000001</v>
      </c>
      <c r="M98" s="9">
        <v>465.55799999999999</v>
      </c>
      <c r="N98" s="9">
        <v>0</v>
      </c>
      <c r="O98" s="9">
        <v>1602.2170000000001</v>
      </c>
      <c r="P98" s="19">
        <v>1581.1859999999999</v>
      </c>
      <c r="Q98" s="11"/>
      <c r="R98" s="12"/>
    </row>
    <row r="99" spans="2:18">
      <c r="B99" s="14">
        <v>2009</v>
      </c>
      <c r="C99" s="9">
        <v>990.90300000000002</v>
      </c>
      <c r="D99" s="9">
        <v>338.52699999999999</v>
      </c>
      <c r="E99" s="9">
        <v>264.92500000000001</v>
      </c>
      <c r="F99" s="9">
        <v>51.96</v>
      </c>
      <c r="G99" s="9">
        <v>2.3290000000000002</v>
      </c>
      <c r="H99" s="9">
        <v>1596.684</v>
      </c>
      <c r="I99" s="9">
        <v>-17.957999999999998</v>
      </c>
      <c r="J99" s="9">
        <v>1578.7260000000001</v>
      </c>
      <c r="K99" s="9">
        <v>416.476</v>
      </c>
      <c r="L99" s="9">
        <v>1995.202</v>
      </c>
      <c r="M99" s="9">
        <v>435.79700000000003</v>
      </c>
      <c r="N99" s="9">
        <v>0</v>
      </c>
      <c r="O99" s="9">
        <v>1559.405</v>
      </c>
      <c r="P99" s="19">
        <v>1546.393</v>
      </c>
    </row>
    <row r="100" spans="2:18">
      <c r="B100" s="14">
        <v>2010</v>
      </c>
      <c r="C100" s="9">
        <v>1027.0119999999999</v>
      </c>
      <c r="D100" s="9">
        <v>345.48700000000002</v>
      </c>
      <c r="E100" s="9">
        <v>268.113</v>
      </c>
      <c r="F100" s="9">
        <v>51.305999999999997</v>
      </c>
      <c r="G100" s="9">
        <v>0.39700000000000002</v>
      </c>
      <c r="H100" s="9">
        <v>1641.009</v>
      </c>
      <c r="I100" s="9">
        <v>1.2E-2</v>
      </c>
      <c r="J100" s="9">
        <v>1641.021</v>
      </c>
      <c r="K100" s="9">
        <v>464.495</v>
      </c>
      <c r="L100" s="9">
        <v>2105.5160000000001</v>
      </c>
      <c r="M100" s="9">
        <v>489.67700000000002</v>
      </c>
      <c r="N100" s="9">
        <v>0</v>
      </c>
      <c r="O100" s="9">
        <v>1615.8389999999999</v>
      </c>
      <c r="P100" s="19">
        <v>1616.546</v>
      </c>
    </row>
    <row r="101" spans="2:18">
      <c r="B101" s="14">
        <v>2011</v>
      </c>
      <c r="C101" s="9">
        <v>1060.307</v>
      </c>
      <c r="D101" s="9">
        <v>347.49900000000002</v>
      </c>
      <c r="E101" s="9">
        <v>270.21600000000001</v>
      </c>
      <c r="F101" s="9">
        <v>47.832999999999998</v>
      </c>
      <c r="G101" s="9">
        <v>1.0489999999999999</v>
      </c>
      <c r="H101" s="9">
        <v>1679.0709999999999</v>
      </c>
      <c r="I101" s="9">
        <v>4.1369999999999996</v>
      </c>
      <c r="J101" s="9">
        <v>1683.2080000000001</v>
      </c>
      <c r="K101" s="9">
        <v>522.10699999999997</v>
      </c>
      <c r="L101" s="9">
        <v>2205.3150000000001</v>
      </c>
      <c r="M101" s="9">
        <v>535.37</v>
      </c>
      <c r="N101" s="9">
        <v>0</v>
      </c>
      <c r="O101" s="9">
        <v>1669.9449999999999</v>
      </c>
      <c r="P101" s="19">
        <v>1676.89</v>
      </c>
    </row>
    <row r="102" spans="2:18">
      <c r="B102" s="14">
        <v>2012</v>
      </c>
      <c r="C102" s="9">
        <v>1099.2170000000001</v>
      </c>
      <c r="D102" s="9">
        <v>354.85500000000002</v>
      </c>
      <c r="E102" s="9">
        <v>280.15899999999999</v>
      </c>
      <c r="F102" s="9">
        <v>45.52</v>
      </c>
      <c r="G102" s="9">
        <v>0.217</v>
      </c>
      <c r="H102" s="9">
        <v>1734.4480000000001</v>
      </c>
      <c r="I102" s="9">
        <v>3.9569999999999999</v>
      </c>
      <c r="J102" s="9">
        <v>1738.405</v>
      </c>
      <c r="K102" s="9">
        <v>525.11300000000006</v>
      </c>
      <c r="L102" s="9">
        <v>2263.518</v>
      </c>
      <c r="M102" s="9">
        <v>541.80999999999995</v>
      </c>
      <c r="N102" s="9">
        <v>0</v>
      </c>
      <c r="O102" s="9">
        <v>1721.7080000000001</v>
      </c>
      <c r="P102" s="19">
        <v>1705.748</v>
      </c>
    </row>
    <row r="103" spans="2:18">
      <c r="B103" s="14">
        <v>2013</v>
      </c>
      <c r="C103" s="9">
        <v>1148.2929999999999</v>
      </c>
      <c r="D103" s="9">
        <v>356.935</v>
      </c>
      <c r="E103" s="9">
        <v>296.88900000000001</v>
      </c>
      <c r="F103" s="9">
        <v>43.728999999999999</v>
      </c>
      <c r="G103" s="9">
        <v>7.1390000000000002</v>
      </c>
      <c r="H103" s="9">
        <v>1809.2560000000001</v>
      </c>
      <c r="I103" s="9">
        <v>3.1509999999999998</v>
      </c>
      <c r="J103" s="9">
        <v>1812.4069999999999</v>
      </c>
      <c r="K103" s="9">
        <v>540.43600000000004</v>
      </c>
      <c r="L103" s="9">
        <v>2352.8429999999998</v>
      </c>
      <c r="M103" s="9">
        <v>563.77099999999996</v>
      </c>
      <c r="N103" s="9">
        <v>0</v>
      </c>
      <c r="O103" s="9">
        <v>1789.0719999999999</v>
      </c>
      <c r="P103" s="19">
        <v>1757.5029999999999</v>
      </c>
    </row>
    <row r="104" spans="2:18">
      <c r="B104" s="14">
        <v>2014</v>
      </c>
      <c r="C104" s="9">
        <v>1194.143</v>
      </c>
      <c r="D104" s="9">
        <v>368.24799999999999</v>
      </c>
      <c r="E104" s="9">
        <v>322.10000000000002</v>
      </c>
      <c r="F104" s="9">
        <v>50.207000000000001</v>
      </c>
      <c r="G104" s="9">
        <v>6.0170000000000003</v>
      </c>
      <c r="H104" s="9">
        <v>1890.508</v>
      </c>
      <c r="I104" s="9">
        <v>17.503</v>
      </c>
      <c r="J104" s="9">
        <v>1908.011</v>
      </c>
      <c r="K104" s="9">
        <v>534.99400000000003</v>
      </c>
      <c r="L104" s="9">
        <v>2443.0050000000001</v>
      </c>
      <c r="M104" s="9">
        <v>567.93899999999996</v>
      </c>
      <c r="N104" s="9">
        <v>0</v>
      </c>
      <c r="O104" s="9">
        <v>1875.066</v>
      </c>
      <c r="P104" s="19">
        <v>1841.7940000000001</v>
      </c>
    </row>
    <row r="105" spans="2:18">
      <c r="B105" s="14">
        <v>2015</v>
      </c>
      <c r="C105" s="9">
        <v>1225.4590000000001</v>
      </c>
      <c r="D105" s="9">
        <v>372.7</v>
      </c>
      <c r="E105" s="9">
        <v>346.07799999999997</v>
      </c>
      <c r="F105" s="9">
        <v>51.637999999999998</v>
      </c>
      <c r="G105" s="9">
        <v>0.81</v>
      </c>
      <c r="H105" s="9">
        <v>1945.047</v>
      </c>
      <c r="I105" s="9">
        <v>9.3230000000000004</v>
      </c>
      <c r="J105" s="9">
        <v>1954.37</v>
      </c>
      <c r="K105" s="9">
        <v>537.51300000000003</v>
      </c>
      <c r="L105" s="9">
        <v>2491.8829999999998</v>
      </c>
      <c r="M105" s="9">
        <v>563.86699999999996</v>
      </c>
      <c r="N105" s="9">
        <v>0</v>
      </c>
      <c r="O105" s="9">
        <v>1928.0160000000001</v>
      </c>
      <c r="P105" s="19">
        <v>1886.2470000000001</v>
      </c>
    </row>
    <row r="106" spans="2:18">
      <c r="B106" s="14">
        <v>2016</v>
      </c>
      <c r="C106" s="9">
        <v>1285.0360000000001</v>
      </c>
      <c r="D106" s="9">
        <v>381.33199999999999</v>
      </c>
      <c r="E106" s="9">
        <v>372.262</v>
      </c>
      <c r="F106" s="9">
        <v>51.356000000000002</v>
      </c>
      <c r="G106" s="9">
        <v>1.341</v>
      </c>
      <c r="H106" s="9">
        <v>2039.971</v>
      </c>
      <c r="I106" s="9">
        <v>-0.80600000000000005</v>
      </c>
      <c r="J106" s="9">
        <v>2039.165</v>
      </c>
      <c r="K106" s="9">
        <v>582.61300000000006</v>
      </c>
      <c r="L106" s="9">
        <v>2621.7779999999998</v>
      </c>
      <c r="M106" s="9">
        <v>617.02300000000002</v>
      </c>
      <c r="N106" s="9">
        <v>0</v>
      </c>
      <c r="O106" s="9">
        <v>2004.7550000000001</v>
      </c>
      <c r="P106" s="19">
        <v>1958.0219999999999</v>
      </c>
    </row>
    <row r="107" spans="2:18">
      <c r="B107" s="14">
        <v>2017</v>
      </c>
      <c r="C107" s="9">
        <v>1334.7090000000001</v>
      </c>
      <c r="D107" s="9">
        <v>387.33100000000002</v>
      </c>
      <c r="E107" s="9">
        <v>397.79399999999998</v>
      </c>
      <c r="F107" s="9">
        <v>57.575000000000003</v>
      </c>
      <c r="G107" s="9">
        <v>0.66400000000000003</v>
      </c>
      <c r="H107" s="9">
        <v>2120.498</v>
      </c>
      <c r="I107" s="9">
        <v>2.7770000000000001</v>
      </c>
      <c r="J107" s="9">
        <v>2123.2750000000001</v>
      </c>
      <c r="K107" s="9">
        <v>649.59</v>
      </c>
      <c r="L107" s="9">
        <v>2772.8649999999998</v>
      </c>
      <c r="M107" s="9">
        <v>675.64300000000003</v>
      </c>
      <c r="N107" s="9">
        <v>0</v>
      </c>
      <c r="O107" s="9">
        <v>2097.2220000000002</v>
      </c>
      <c r="P107" s="19">
        <v>2074.819</v>
      </c>
    </row>
    <row r="108" spans="2:18">
      <c r="B108" s="14">
        <v>2018</v>
      </c>
      <c r="C108" s="9">
        <v>1389.9079999999999</v>
      </c>
      <c r="D108" s="9">
        <v>397.81900000000002</v>
      </c>
      <c r="E108" s="9">
        <v>405.86700000000002</v>
      </c>
      <c r="F108" s="9">
        <v>58.384999999999998</v>
      </c>
      <c r="G108" s="9">
        <v>2.5640000000000001</v>
      </c>
      <c r="H108" s="9">
        <v>2196.1579999999999</v>
      </c>
      <c r="I108" s="9">
        <v>1.4750000000000001</v>
      </c>
      <c r="J108" s="9">
        <v>2197.6329999999998</v>
      </c>
      <c r="K108" s="9">
        <v>691.74</v>
      </c>
      <c r="L108" s="9">
        <v>2889.373</v>
      </c>
      <c r="M108" s="9">
        <v>717.81399999999996</v>
      </c>
      <c r="N108" s="9">
        <v>0</v>
      </c>
      <c r="O108" s="9">
        <v>2171.5590000000002</v>
      </c>
      <c r="P108" s="19">
        <v>2142.3049999999998</v>
      </c>
    </row>
    <row r="109" spans="2:18">
      <c r="B109" s="14">
        <v>2019</v>
      </c>
      <c r="C109" s="9">
        <v>1425.5440000000001</v>
      </c>
      <c r="D109" s="9">
        <v>425.69900000000001</v>
      </c>
      <c r="E109" s="9">
        <v>424.262</v>
      </c>
      <c r="F109" s="9">
        <v>62.246000000000002</v>
      </c>
      <c r="G109" s="9">
        <v>2.5819999999999999</v>
      </c>
      <c r="H109" s="9">
        <v>2278.087</v>
      </c>
      <c r="I109" s="9">
        <v>1.861</v>
      </c>
      <c r="J109" s="9">
        <v>2279.9479999999999</v>
      </c>
      <c r="K109" s="9">
        <v>718.75900000000001</v>
      </c>
      <c r="L109" s="9">
        <v>2998.7069999999999</v>
      </c>
      <c r="M109" s="9">
        <v>745.74599999999998</v>
      </c>
      <c r="N109" s="9">
        <v>0</v>
      </c>
      <c r="O109" s="9">
        <v>2252.9609999999998</v>
      </c>
      <c r="P109" s="19">
        <v>2250.7020000000002</v>
      </c>
    </row>
    <row r="110" spans="2:18">
      <c r="B110" s="14">
        <v>2020</v>
      </c>
      <c r="C110" s="9">
        <v>1246.4090000000001</v>
      </c>
      <c r="D110" s="9">
        <v>474.22899999999998</v>
      </c>
      <c r="E110" s="9">
        <v>387.15899999999999</v>
      </c>
      <c r="F110" s="9">
        <v>65.941000000000003</v>
      </c>
      <c r="G110" s="9">
        <v>0.26100000000000001</v>
      </c>
      <c r="H110" s="9">
        <v>2108.058</v>
      </c>
      <c r="I110" s="9">
        <v>0.99399999999999999</v>
      </c>
      <c r="J110" s="9">
        <v>2109.0520000000001</v>
      </c>
      <c r="K110" s="9">
        <v>636.32500000000005</v>
      </c>
      <c r="L110" s="9">
        <v>2745.377</v>
      </c>
      <c r="M110" s="9">
        <v>620.65700000000004</v>
      </c>
      <c r="N110" s="9">
        <v>0</v>
      </c>
      <c r="O110" s="9">
        <v>2124.7199999999998</v>
      </c>
      <c r="P110" s="19">
        <v>2079.7469999999998</v>
      </c>
    </row>
    <row r="111" spans="2:18">
      <c r="B111" s="14">
        <v>2021</v>
      </c>
      <c r="C111" s="9">
        <v>1374.171</v>
      </c>
      <c r="D111" s="9">
        <v>508.59</v>
      </c>
      <c r="E111" s="9">
        <v>430.541</v>
      </c>
      <c r="F111" s="9">
        <v>71.593999999999994</v>
      </c>
      <c r="G111" s="9">
        <v>7.9009999999999998</v>
      </c>
      <c r="H111" s="9">
        <v>2321.203</v>
      </c>
      <c r="I111" s="9">
        <v>0.51</v>
      </c>
      <c r="J111" s="9">
        <v>2321.7130000000002</v>
      </c>
      <c r="K111" s="9">
        <v>680.29100000000005</v>
      </c>
      <c r="L111" s="9">
        <v>3002.0039999999999</v>
      </c>
      <c r="M111" s="9">
        <v>679.35199999999998</v>
      </c>
      <c r="N111" s="9">
        <v>0</v>
      </c>
      <c r="O111" s="9">
        <v>2322.652</v>
      </c>
      <c r="P111" s="19">
        <v>2322.788</v>
      </c>
    </row>
    <row r="112" spans="2:18">
      <c r="B112" s="14">
        <v>2022</v>
      </c>
      <c r="C112" s="9">
        <v>1604.5940000000001</v>
      </c>
      <c r="D112" s="9">
        <v>530.57899999999995</v>
      </c>
      <c r="E112" s="9">
        <v>490.44900000000001</v>
      </c>
      <c r="F112" s="9">
        <v>78.944000000000003</v>
      </c>
      <c r="G112" s="9">
        <v>-19.943999999999999</v>
      </c>
      <c r="H112" s="9">
        <v>2605.6779999999999</v>
      </c>
      <c r="I112" s="9">
        <v>3.0179999999999998</v>
      </c>
      <c r="J112" s="9">
        <v>2608.6959999999999</v>
      </c>
      <c r="K112" s="9">
        <v>879.12099999999998</v>
      </c>
      <c r="L112" s="9">
        <v>3487.817</v>
      </c>
      <c r="M112" s="9">
        <v>906.86800000000005</v>
      </c>
      <c r="N112" s="9">
        <v>0</v>
      </c>
      <c r="O112" s="9">
        <v>2580.9490000000001</v>
      </c>
      <c r="P112" s="19">
        <v>2582.3150000000001</v>
      </c>
    </row>
    <row r="113" spans="2:18">
      <c r="B113" s="14">
        <v>2023</v>
      </c>
      <c r="C113" s="9">
        <v>1708.903</v>
      </c>
      <c r="D113" s="9">
        <v>567.36900000000003</v>
      </c>
      <c r="E113" s="9">
        <v>520.09100000000001</v>
      </c>
      <c r="F113" s="9">
        <v>88.231999999999999</v>
      </c>
      <c r="G113" s="9">
        <v>-13.342000000000001</v>
      </c>
      <c r="H113" s="9">
        <v>2783.0210000000002</v>
      </c>
      <c r="I113" s="9">
        <v>1.284</v>
      </c>
      <c r="J113" s="9">
        <v>2784.3049999999998</v>
      </c>
      <c r="K113" s="9">
        <v>878.27800000000002</v>
      </c>
      <c r="L113" s="9">
        <v>3662.5830000000001</v>
      </c>
      <c r="M113" s="9">
        <v>910.41899999999998</v>
      </c>
      <c r="N113" s="9">
        <v>0</v>
      </c>
      <c r="O113" s="9">
        <v>2752.1640000000002</v>
      </c>
      <c r="P113" s="19">
        <v>2706.2159999999999</v>
      </c>
    </row>
    <row r="114" spans="2:18">
      <c r="B114" s="14">
        <v>2024</v>
      </c>
      <c r="C114" s="9">
        <v>1756.433</v>
      </c>
      <c r="D114" s="9">
        <v>604.12800000000004</v>
      </c>
      <c r="E114" s="9">
        <v>539.69600000000003</v>
      </c>
      <c r="F114" s="9">
        <v>93.938000000000002</v>
      </c>
      <c r="G114" s="9">
        <v>6.5170000000000003</v>
      </c>
      <c r="H114" s="9">
        <v>2906.7739999999999</v>
      </c>
      <c r="I114" s="9">
        <v>7.2060000000000004</v>
      </c>
      <c r="J114" s="9">
        <v>2913.98</v>
      </c>
      <c r="K114" s="9">
        <v>897.91600000000005</v>
      </c>
      <c r="L114" s="9">
        <v>3811.8960000000002</v>
      </c>
      <c r="M114" s="9">
        <v>919.505</v>
      </c>
      <c r="N114" s="9">
        <v>-1.7270000000000001</v>
      </c>
      <c r="O114" s="9">
        <v>2890.6640000000002</v>
      </c>
      <c r="P114" s="19">
        <v>2843.2860000000001</v>
      </c>
    </row>
    <row r="115" spans="2:18">
      <c r="B115" s="14">
        <v>2025</v>
      </c>
      <c r="C115" s="9">
        <v>1840.017879</v>
      </c>
      <c r="D115" s="9">
        <v>644.19312400009494</v>
      </c>
      <c r="E115" s="9">
        <v>567.58758399999999</v>
      </c>
      <c r="F115" s="9">
        <v>98.33926120000001</v>
      </c>
      <c r="G115" s="9">
        <v>17.544432099999998</v>
      </c>
      <c r="H115" s="9">
        <v>3069.3430191000953</v>
      </c>
      <c r="I115" s="9">
        <v>2.8777170473</v>
      </c>
      <c r="J115" s="9">
        <v>3072.2207361473947</v>
      </c>
      <c r="K115" s="9">
        <v>931.07739800000002</v>
      </c>
      <c r="L115" s="9">
        <v>4003.2981299999997</v>
      </c>
      <c r="M115" s="9">
        <v>965.57231499999989</v>
      </c>
      <c r="N115" s="9">
        <v>-0.97933393599999996</v>
      </c>
      <c r="O115" s="9">
        <v>3036.746486</v>
      </c>
      <c r="P115" s="19">
        <v>3013.1513569999997</v>
      </c>
    </row>
    <row r="116" spans="2:18">
      <c r="B116" s="14">
        <v>2026</v>
      </c>
      <c r="C116" s="9">
        <v>1897.1586359999999</v>
      </c>
      <c r="D116" s="9">
        <v>673.68653705833071</v>
      </c>
      <c r="E116" s="9">
        <v>588.19200999999998</v>
      </c>
      <c r="F116" s="9">
        <v>112.72364069999999</v>
      </c>
      <c r="G116" s="9">
        <v>13.48705236</v>
      </c>
      <c r="H116" s="9">
        <v>3172.524235418331</v>
      </c>
      <c r="I116" s="9">
        <v>4.232980801000001</v>
      </c>
      <c r="J116" s="9">
        <v>3176.7572162193301</v>
      </c>
      <c r="K116" s="9">
        <v>939.639183</v>
      </c>
      <c r="L116" s="9">
        <v>4116.3963999999996</v>
      </c>
      <c r="M116" s="9">
        <v>978.41978100000006</v>
      </c>
      <c r="N116" s="9">
        <v>-1.0031537929999998</v>
      </c>
      <c r="O116" s="9">
        <v>3136.9734650000005</v>
      </c>
      <c r="P116" s="19">
        <v>3115.2281209999996</v>
      </c>
    </row>
    <row r="117" spans="2:18">
      <c r="B117" s="14">
        <v>2027</v>
      </c>
      <c r="C117" s="9">
        <v>1963.3461420000003</v>
      </c>
      <c r="D117" s="9">
        <v>696.80200107166684</v>
      </c>
      <c r="E117" s="9">
        <v>613.51068399999986</v>
      </c>
      <c r="F117" s="9">
        <v>120.86721239999999</v>
      </c>
      <c r="G117" s="9">
        <v>13.695096159999999</v>
      </c>
      <c r="H117" s="9">
        <v>3287.3539232316666</v>
      </c>
      <c r="I117" s="9">
        <v>5.03143618</v>
      </c>
      <c r="J117" s="9">
        <v>3292.3853594116667</v>
      </c>
      <c r="K117" s="9">
        <v>955.28598399999998</v>
      </c>
      <c r="L117" s="9">
        <v>4247.6713499999996</v>
      </c>
      <c r="M117" s="9">
        <v>997.87130699999989</v>
      </c>
      <c r="N117" s="9">
        <v>-1.0226592410000002</v>
      </c>
      <c r="O117" s="9">
        <v>3248.7773769999999</v>
      </c>
      <c r="P117" s="19">
        <v>3208.8392549999999</v>
      </c>
    </row>
    <row r="118" spans="2:18">
      <c r="B118" s="14">
        <v>2028</v>
      </c>
      <c r="C118" s="9">
        <v>2038.58834</v>
      </c>
      <c r="D118" s="9">
        <v>715.17110218866856</v>
      </c>
      <c r="E118" s="9">
        <v>636.04776500000003</v>
      </c>
      <c r="F118" s="9">
        <v>122.83062200000001</v>
      </c>
      <c r="G118" s="9">
        <v>13.906621139999999</v>
      </c>
      <c r="H118" s="9">
        <v>3403.7138283286686</v>
      </c>
      <c r="I118" s="9">
        <v>5.0437739199999996</v>
      </c>
      <c r="J118" s="9">
        <v>3408.7576022486683</v>
      </c>
      <c r="K118" s="9">
        <v>975.03811900000005</v>
      </c>
      <c r="L118" s="9">
        <v>4383.7957200000001</v>
      </c>
      <c r="M118" s="9">
        <v>1020.2903719999999</v>
      </c>
      <c r="N118" s="9">
        <v>-1.0419623260000002</v>
      </c>
      <c r="O118" s="9">
        <v>3362.4633869999998</v>
      </c>
      <c r="P118" s="19">
        <v>3320.5352540000004</v>
      </c>
    </row>
    <row r="119" spans="2:18">
      <c r="B119" s="14">
        <v>2029</v>
      </c>
      <c r="C119" s="9">
        <v>2118.9061179999999</v>
      </c>
      <c r="D119" s="9">
        <v>730.28385170163278</v>
      </c>
      <c r="E119" s="9">
        <v>654.18398500000012</v>
      </c>
      <c r="F119" s="9">
        <v>123.7685479</v>
      </c>
      <c r="G119" s="9">
        <v>14.124013589999999</v>
      </c>
      <c r="H119" s="9">
        <v>3517.4979682916328</v>
      </c>
      <c r="I119" s="9">
        <v>5.8132056400000005</v>
      </c>
      <c r="J119" s="9">
        <v>3523.3111739316332</v>
      </c>
      <c r="K119" s="9">
        <v>997.67753099999993</v>
      </c>
      <c r="L119" s="9">
        <v>4520.9887099999996</v>
      </c>
      <c r="M119" s="9">
        <v>1042.7830549999999</v>
      </c>
      <c r="N119" s="9">
        <v>-1.0611746419999999</v>
      </c>
      <c r="O119" s="9">
        <v>3477.1444749999996</v>
      </c>
      <c r="P119" s="19">
        <v>3433.9325739999999</v>
      </c>
    </row>
    <row r="120" spans="2:18">
      <c r="B120" s="16">
        <v>2030</v>
      </c>
      <c r="C120" s="17">
        <v>2200.6869780000002</v>
      </c>
      <c r="D120" s="17">
        <v>754.21550939985445</v>
      </c>
      <c r="E120" s="17">
        <v>672.97958200000005</v>
      </c>
      <c r="F120" s="17">
        <v>127.12461930000001</v>
      </c>
      <c r="G120" s="17">
        <v>14.345879930000001</v>
      </c>
      <c r="H120" s="17">
        <v>3642.2279493298543</v>
      </c>
      <c r="I120" s="17">
        <v>5.0021389099999993</v>
      </c>
      <c r="J120" s="17">
        <v>3647.2300882398545</v>
      </c>
      <c r="K120" s="17">
        <v>1020.426936</v>
      </c>
      <c r="L120" s="17">
        <v>4667.6570200000006</v>
      </c>
      <c r="M120" s="17">
        <v>1066.8172069999998</v>
      </c>
      <c r="N120" s="17">
        <v>-1.0821857700000002</v>
      </c>
      <c r="O120" s="17">
        <v>3599.7576309999999</v>
      </c>
      <c r="P120" s="20">
        <v>3555.7128509999998</v>
      </c>
      <c r="Q120" s="11"/>
      <c r="R120" s="12"/>
    </row>
    <row r="121" spans="2:18">
      <c r="B121" s="14" t="s">
        <v>111</v>
      </c>
      <c r="C121" s="9">
        <v>1005.158</v>
      </c>
      <c r="D121" s="9">
        <v>327.09199999999998</v>
      </c>
      <c r="E121" s="9">
        <v>289.214</v>
      </c>
      <c r="F121" s="9">
        <v>49.164000000000001</v>
      </c>
      <c r="G121" s="9">
        <v>0.71599999999999997</v>
      </c>
      <c r="H121" s="9">
        <v>1622.18</v>
      </c>
      <c r="I121" s="9">
        <v>-7.7530000000000001</v>
      </c>
      <c r="J121" s="9">
        <v>1614.4269999999999</v>
      </c>
      <c r="K121" s="9">
        <v>437.37200000000001</v>
      </c>
      <c r="L121" s="9">
        <v>2051.799</v>
      </c>
      <c r="M121" s="9">
        <v>459.52300000000002</v>
      </c>
      <c r="N121" s="9">
        <v>0</v>
      </c>
      <c r="O121" s="9">
        <v>1592.2760000000001</v>
      </c>
      <c r="P121" s="19">
        <v>1564.88</v>
      </c>
      <c r="Q121" s="11"/>
      <c r="R121" s="12"/>
    </row>
    <row r="122" spans="2:18">
      <c r="B122" s="14" t="s">
        <v>112</v>
      </c>
      <c r="C122" s="9">
        <v>992.46299999999997</v>
      </c>
      <c r="D122" s="9">
        <v>341.22399999999999</v>
      </c>
      <c r="E122" s="9">
        <v>263.10599999999999</v>
      </c>
      <c r="F122" s="9">
        <v>52.162999999999997</v>
      </c>
      <c r="G122" s="9">
        <v>0.82199999999999995</v>
      </c>
      <c r="H122" s="9">
        <v>1597.615</v>
      </c>
      <c r="I122" s="9">
        <v>-10.055</v>
      </c>
      <c r="J122" s="9">
        <v>1587.56</v>
      </c>
      <c r="K122" s="9">
        <v>423.32900000000001</v>
      </c>
      <c r="L122" s="9">
        <v>2010.8889999999999</v>
      </c>
      <c r="M122" s="9">
        <v>443.13299999999998</v>
      </c>
      <c r="N122" s="9">
        <v>0</v>
      </c>
      <c r="O122" s="9">
        <v>1567.7560000000001</v>
      </c>
      <c r="P122" s="19">
        <v>1561.874</v>
      </c>
      <c r="Q122" s="11"/>
      <c r="R122" s="12"/>
    </row>
    <row r="123" spans="2:18">
      <c r="B123" s="14" t="s">
        <v>113</v>
      </c>
      <c r="C123" s="9">
        <v>1041.8989999999999</v>
      </c>
      <c r="D123" s="9">
        <v>348.11</v>
      </c>
      <c r="E123" s="9">
        <v>267.89999999999998</v>
      </c>
      <c r="F123" s="9">
        <v>51.137999999999998</v>
      </c>
      <c r="G123" s="9">
        <v>-1.04</v>
      </c>
      <c r="H123" s="9">
        <v>1656.8689999999999</v>
      </c>
      <c r="I123" s="9">
        <v>-3.1539999999999999</v>
      </c>
      <c r="J123" s="9">
        <v>1653.7149999999999</v>
      </c>
      <c r="K123" s="9">
        <v>482.822</v>
      </c>
      <c r="L123" s="9">
        <v>2136.5369999999998</v>
      </c>
      <c r="M123" s="9">
        <v>502.303</v>
      </c>
      <c r="N123" s="9">
        <v>0</v>
      </c>
      <c r="O123" s="9">
        <v>1634.2339999999999</v>
      </c>
      <c r="P123" s="10">
        <v>1636.499</v>
      </c>
    </row>
    <row r="124" spans="2:18">
      <c r="B124" s="14" t="s">
        <v>114</v>
      </c>
      <c r="C124" s="9">
        <v>1065.828</v>
      </c>
      <c r="D124" s="9">
        <v>349.13099999999997</v>
      </c>
      <c r="E124" s="9">
        <v>274.39600000000002</v>
      </c>
      <c r="F124" s="9">
        <v>46.127000000000002</v>
      </c>
      <c r="G124" s="9">
        <v>1.5569999999999999</v>
      </c>
      <c r="H124" s="9">
        <v>1690.912</v>
      </c>
      <c r="I124" s="9">
        <v>2.8170000000000002</v>
      </c>
      <c r="J124" s="9">
        <v>1693.729</v>
      </c>
      <c r="K124" s="9">
        <v>529.28300000000002</v>
      </c>
      <c r="L124" s="9">
        <v>2223.0120000000002</v>
      </c>
      <c r="M124" s="9">
        <v>542.93499999999995</v>
      </c>
      <c r="N124" s="9">
        <v>0</v>
      </c>
      <c r="O124" s="9">
        <v>1680.077</v>
      </c>
      <c r="P124" s="10">
        <v>1682.8440000000001</v>
      </c>
    </row>
    <row r="125" spans="2:18">
      <c r="B125" s="13" t="s">
        <v>115</v>
      </c>
      <c r="C125" s="9">
        <v>1112.4280000000001</v>
      </c>
      <c r="D125" s="9">
        <v>353.22699999999998</v>
      </c>
      <c r="E125" s="9">
        <v>280.70999999999998</v>
      </c>
      <c r="F125" s="9">
        <v>44.755000000000003</v>
      </c>
      <c r="G125" s="9">
        <v>2.2970000000000002</v>
      </c>
      <c r="H125" s="9">
        <v>1748.662</v>
      </c>
      <c r="I125" s="9">
        <v>5.1740000000000004</v>
      </c>
      <c r="J125" s="9">
        <v>1753.836</v>
      </c>
      <c r="K125" s="9">
        <v>524.54</v>
      </c>
      <c r="L125" s="9">
        <v>2278.3760000000002</v>
      </c>
      <c r="M125" s="9">
        <v>543.28300000000002</v>
      </c>
      <c r="N125" s="9">
        <v>0</v>
      </c>
      <c r="O125" s="9">
        <v>1735.0930000000001</v>
      </c>
      <c r="P125" s="10">
        <v>1710.732</v>
      </c>
    </row>
    <row r="126" spans="2:18">
      <c r="B126" s="13" t="s">
        <v>116</v>
      </c>
      <c r="C126" s="9">
        <v>1159.0029999999999</v>
      </c>
      <c r="D126" s="9">
        <v>360.29899999999998</v>
      </c>
      <c r="E126" s="9">
        <v>304.38299999999998</v>
      </c>
      <c r="F126" s="9">
        <v>45.921999999999997</v>
      </c>
      <c r="G126" s="9">
        <v>7.6040000000000001</v>
      </c>
      <c r="H126" s="9">
        <v>1831.289</v>
      </c>
      <c r="I126" s="9">
        <v>6.23</v>
      </c>
      <c r="J126" s="9">
        <v>1837.519</v>
      </c>
      <c r="K126" s="9">
        <v>538.34799999999996</v>
      </c>
      <c r="L126" s="9">
        <v>2375.8670000000002</v>
      </c>
      <c r="M126" s="9">
        <v>566.15099999999995</v>
      </c>
      <c r="N126" s="9">
        <v>0</v>
      </c>
      <c r="O126" s="9">
        <v>1809.7159999999999</v>
      </c>
      <c r="P126" s="10">
        <v>1783.162</v>
      </c>
    </row>
    <row r="127" spans="2:18">
      <c r="B127" s="13" t="s">
        <v>117</v>
      </c>
      <c r="C127" s="9">
        <v>1203.7860000000001</v>
      </c>
      <c r="D127" s="9">
        <v>368.99799999999999</v>
      </c>
      <c r="E127" s="9">
        <v>329.50900000000001</v>
      </c>
      <c r="F127" s="9">
        <v>50.694000000000003</v>
      </c>
      <c r="G127" s="9">
        <v>7.1020000000000003</v>
      </c>
      <c r="H127" s="9">
        <v>1909.395</v>
      </c>
      <c r="I127" s="9">
        <v>19.405000000000001</v>
      </c>
      <c r="J127" s="9">
        <v>1928.8</v>
      </c>
      <c r="K127" s="9">
        <v>535.15200000000004</v>
      </c>
      <c r="L127" s="9">
        <v>2463.9520000000002</v>
      </c>
      <c r="M127" s="9">
        <v>571.55200000000002</v>
      </c>
      <c r="N127" s="9">
        <v>0</v>
      </c>
      <c r="O127" s="9">
        <v>1892.4</v>
      </c>
      <c r="P127" s="10">
        <v>1854.9690000000001</v>
      </c>
    </row>
    <row r="128" spans="2:18">
      <c r="B128" s="13" t="s">
        <v>118</v>
      </c>
      <c r="C128" s="9">
        <v>1238.2429999999999</v>
      </c>
      <c r="D128" s="9">
        <v>374.60599999999999</v>
      </c>
      <c r="E128" s="9">
        <v>349.57600000000002</v>
      </c>
      <c r="F128" s="9">
        <v>49.42</v>
      </c>
      <c r="G128" s="9">
        <v>-0.85099999999999998</v>
      </c>
      <c r="H128" s="9">
        <v>1961.5740000000001</v>
      </c>
      <c r="I128" s="9">
        <v>4.835</v>
      </c>
      <c r="J128" s="9">
        <v>1966.4090000000001</v>
      </c>
      <c r="K128" s="9">
        <v>541.98</v>
      </c>
      <c r="L128" s="9">
        <v>2508.3890000000001</v>
      </c>
      <c r="M128" s="9">
        <v>565.745</v>
      </c>
      <c r="N128" s="9">
        <v>0</v>
      </c>
      <c r="O128" s="9">
        <v>1942.644</v>
      </c>
      <c r="P128" s="10">
        <v>1896.09</v>
      </c>
    </row>
    <row r="129" spans="2:16">
      <c r="B129" s="13" t="s">
        <v>119</v>
      </c>
      <c r="C129" s="9">
        <v>1299.2429999999999</v>
      </c>
      <c r="D129" s="9">
        <v>383.07299999999998</v>
      </c>
      <c r="E129" s="9">
        <v>378.29300000000001</v>
      </c>
      <c r="F129" s="9">
        <v>52.926000000000002</v>
      </c>
      <c r="G129" s="9">
        <v>-0.20399999999999999</v>
      </c>
      <c r="H129" s="9">
        <v>2060.4050000000002</v>
      </c>
      <c r="I129" s="9">
        <v>1.992</v>
      </c>
      <c r="J129" s="9">
        <v>2062.3969999999999</v>
      </c>
      <c r="K129" s="9">
        <v>603.39400000000001</v>
      </c>
      <c r="L129" s="9">
        <v>2665.7910000000002</v>
      </c>
      <c r="M129" s="9">
        <v>636.37400000000002</v>
      </c>
      <c r="N129" s="9">
        <v>0</v>
      </c>
      <c r="O129" s="9">
        <v>2029.4169999999999</v>
      </c>
      <c r="P129" s="10">
        <v>1992.981</v>
      </c>
    </row>
    <row r="130" spans="2:16">
      <c r="B130" s="13" t="s">
        <v>120</v>
      </c>
      <c r="C130" s="9">
        <v>1348.299</v>
      </c>
      <c r="D130" s="9">
        <v>389.04399999999998</v>
      </c>
      <c r="E130" s="9">
        <v>403.7</v>
      </c>
      <c r="F130" s="9">
        <v>59.457999999999998</v>
      </c>
      <c r="G130" s="9">
        <v>1.619</v>
      </c>
      <c r="H130" s="9">
        <v>2142.6619999999998</v>
      </c>
      <c r="I130" s="9">
        <v>-0.96899999999999997</v>
      </c>
      <c r="J130" s="9">
        <v>2141.6930000000002</v>
      </c>
      <c r="K130" s="9">
        <v>658.29700000000003</v>
      </c>
      <c r="L130" s="9">
        <v>2799.99</v>
      </c>
      <c r="M130" s="9">
        <v>684.91099999999994</v>
      </c>
      <c r="N130" s="9">
        <v>0</v>
      </c>
      <c r="O130" s="9">
        <v>2115.0790000000002</v>
      </c>
      <c r="P130" s="10">
        <v>2088.5970000000002</v>
      </c>
    </row>
    <row r="131" spans="2:16">
      <c r="B131" s="13" t="s">
        <v>121</v>
      </c>
      <c r="C131" s="9">
        <v>1400.539</v>
      </c>
      <c r="D131" s="9">
        <v>401.90499999999997</v>
      </c>
      <c r="E131" s="9">
        <v>410.625</v>
      </c>
      <c r="F131" s="9">
        <v>59.838999999999999</v>
      </c>
      <c r="G131" s="9">
        <v>13.702</v>
      </c>
      <c r="H131" s="9">
        <v>2226.7710000000002</v>
      </c>
      <c r="I131" s="9">
        <v>8.5679999999999996</v>
      </c>
      <c r="J131" s="9">
        <v>2235.3389999999999</v>
      </c>
      <c r="K131" s="9">
        <v>698.17399999999998</v>
      </c>
      <c r="L131" s="9">
        <v>2933.5129999999999</v>
      </c>
      <c r="M131" s="9">
        <v>743.13300000000004</v>
      </c>
      <c r="N131" s="9">
        <v>0</v>
      </c>
      <c r="O131" s="9">
        <v>2190.38</v>
      </c>
      <c r="P131" s="10">
        <v>2169.1410000000001</v>
      </c>
    </row>
    <row r="132" spans="2:16">
      <c r="B132" s="13" t="s">
        <v>122</v>
      </c>
      <c r="C132" s="9">
        <v>1417.2539999999999</v>
      </c>
      <c r="D132" s="9">
        <v>432.04199999999997</v>
      </c>
      <c r="E132" s="9">
        <v>420.71499999999997</v>
      </c>
      <c r="F132" s="9">
        <v>60.875</v>
      </c>
      <c r="G132" s="9">
        <v>-7.9580000000000002</v>
      </c>
      <c r="H132" s="9">
        <v>2262.0529999999999</v>
      </c>
      <c r="I132" s="9">
        <v>-4.51</v>
      </c>
      <c r="J132" s="9">
        <v>2257.5430000000001</v>
      </c>
      <c r="K132" s="9">
        <v>718.38699999999994</v>
      </c>
      <c r="L132" s="9">
        <v>2975.93</v>
      </c>
      <c r="M132" s="9">
        <v>717.58799999999997</v>
      </c>
      <c r="N132" s="9">
        <v>0</v>
      </c>
      <c r="O132" s="9">
        <v>2258.3420000000001</v>
      </c>
      <c r="P132" s="10">
        <v>2247.8820000000001</v>
      </c>
    </row>
    <row r="133" spans="2:16">
      <c r="B133" s="13" t="s">
        <v>123</v>
      </c>
      <c r="C133" s="9">
        <v>1206.8689999999999</v>
      </c>
      <c r="D133" s="9">
        <v>494.59500000000003</v>
      </c>
      <c r="E133" s="9">
        <v>385.02800000000002</v>
      </c>
      <c r="F133" s="9">
        <v>67.468000000000004</v>
      </c>
      <c r="G133" s="9">
        <v>7.891</v>
      </c>
      <c r="H133" s="9">
        <v>2094.3829999999998</v>
      </c>
      <c r="I133" s="9">
        <v>2.7440000000000002</v>
      </c>
      <c r="J133" s="9">
        <v>2097.127</v>
      </c>
      <c r="K133" s="9">
        <v>621.35199999999998</v>
      </c>
      <c r="L133" s="9">
        <v>2718.4789999999998</v>
      </c>
      <c r="M133" s="9">
        <v>608.00800000000004</v>
      </c>
      <c r="N133" s="9">
        <v>0</v>
      </c>
      <c r="O133" s="9">
        <v>2110.471</v>
      </c>
      <c r="P133" s="10">
        <v>2074.4960000000001</v>
      </c>
    </row>
    <row r="134" spans="2:16">
      <c r="B134" s="13" t="s">
        <v>124</v>
      </c>
      <c r="C134" s="9">
        <v>1447.2560000000001</v>
      </c>
      <c r="D134" s="9">
        <v>513.36400000000003</v>
      </c>
      <c r="E134" s="9">
        <v>447.12299999999999</v>
      </c>
      <c r="F134" s="9">
        <v>74.513000000000005</v>
      </c>
      <c r="G134" s="9">
        <v>7.7190000000000003</v>
      </c>
      <c r="H134" s="9">
        <v>2415.462</v>
      </c>
      <c r="I134" s="9">
        <v>9.6110000000000007</v>
      </c>
      <c r="J134" s="9">
        <v>2425.0729999999999</v>
      </c>
      <c r="K134" s="9">
        <v>709.29600000000005</v>
      </c>
      <c r="L134" s="9">
        <v>3134.3690000000001</v>
      </c>
      <c r="M134" s="9">
        <v>733.81899999999996</v>
      </c>
      <c r="N134" s="9">
        <v>0</v>
      </c>
      <c r="O134" s="9">
        <v>2400.5500000000002</v>
      </c>
      <c r="P134" s="10">
        <v>2395.357</v>
      </c>
    </row>
    <row r="135" spans="2:16">
      <c r="B135" s="13" t="s">
        <v>125</v>
      </c>
      <c r="C135" s="9">
        <v>1650.7149999999999</v>
      </c>
      <c r="D135" s="9">
        <v>531.78099999999995</v>
      </c>
      <c r="E135" s="9">
        <v>505.27100000000002</v>
      </c>
      <c r="F135" s="9">
        <v>82.444000000000003</v>
      </c>
      <c r="G135" s="9">
        <v>-34.134</v>
      </c>
      <c r="H135" s="9">
        <v>2653.6329999999998</v>
      </c>
      <c r="I135" s="9">
        <v>-10.01</v>
      </c>
      <c r="J135" s="9">
        <v>2643.623</v>
      </c>
      <c r="K135" s="9">
        <v>918.77700000000004</v>
      </c>
      <c r="L135" s="9">
        <v>3562.4</v>
      </c>
      <c r="M135" s="9">
        <v>925.27099999999996</v>
      </c>
      <c r="N135" s="9">
        <v>0</v>
      </c>
      <c r="O135" s="9">
        <v>2637.1289999999999</v>
      </c>
      <c r="P135" s="10">
        <v>2633.3069999999998</v>
      </c>
    </row>
    <row r="136" spans="2:16">
      <c r="B136" s="13" t="s">
        <v>126</v>
      </c>
      <c r="C136" s="9">
        <v>1717.1980000000001</v>
      </c>
      <c r="D136" s="9">
        <v>578.36</v>
      </c>
      <c r="E136" s="9">
        <v>520.08100000000002</v>
      </c>
      <c r="F136" s="9">
        <v>88.850999999999999</v>
      </c>
      <c r="G136" s="9">
        <v>-9.7509999999999994</v>
      </c>
      <c r="H136" s="9">
        <v>2805.8879999999999</v>
      </c>
      <c r="I136" s="9">
        <v>5.65</v>
      </c>
      <c r="J136" s="9">
        <v>2811.538</v>
      </c>
      <c r="K136" s="9">
        <v>869.31799999999998</v>
      </c>
      <c r="L136" s="9">
        <v>3680.8560000000002</v>
      </c>
      <c r="M136" s="9">
        <v>901.57600000000002</v>
      </c>
      <c r="N136" s="9">
        <v>-0.253</v>
      </c>
      <c r="O136" s="9">
        <v>2779.027</v>
      </c>
      <c r="P136" s="10">
        <v>2732.7849999999999</v>
      </c>
    </row>
    <row r="137" spans="2:16">
      <c r="B137" s="13" t="s">
        <v>127</v>
      </c>
      <c r="C137" s="9">
        <v>1776.723</v>
      </c>
      <c r="D137" s="9">
        <v>615.05999999999995</v>
      </c>
      <c r="E137" s="9">
        <v>548.34500000000003</v>
      </c>
      <c r="F137" s="9">
        <v>94.965000000000003</v>
      </c>
      <c r="G137" s="9">
        <v>14.446</v>
      </c>
      <c r="H137" s="9">
        <v>2954.5740000000001</v>
      </c>
      <c r="I137" s="9">
        <v>7.1680000000000001</v>
      </c>
      <c r="J137" s="9">
        <v>2961.7420000000002</v>
      </c>
      <c r="K137" s="9">
        <v>912.55200000000002</v>
      </c>
      <c r="L137" s="9">
        <v>3874.2939999999999</v>
      </c>
      <c r="M137" s="9">
        <v>939.37300000000005</v>
      </c>
      <c r="N137" s="9">
        <v>-1.7150000000000001</v>
      </c>
      <c r="O137" s="9">
        <v>2933.2060000000001</v>
      </c>
      <c r="P137" s="10">
        <v>2888.5529999999999</v>
      </c>
    </row>
    <row r="138" spans="2:16">
      <c r="B138" s="13" t="s">
        <v>128</v>
      </c>
      <c r="C138" s="9">
        <v>1855.1693789999999</v>
      </c>
      <c r="D138" s="9">
        <v>653.21402040269095</v>
      </c>
      <c r="E138" s="9">
        <v>572.18436100000008</v>
      </c>
      <c r="F138" s="9">
        <v>101.2550078</v>
      </c>
      <c r="G138" s="9">
        <v>15.32815153</v>
      </c>
      <c r="H138" s="9">
        <v>3095.895911932691</v>
      </c>
      <c r="I138" s="9">
        <v>2.1443733323000003</v>
      </c>
      <c r="J138" s="9">
        <v>3098.0402852649913</v>
      </c>
      <c r="K138" s="9">
        <v>931.73269000000005</v>
      </c>
      <c r="L138" s="9">
        <v>4029.7729699999995</v>
      </c>
      <c r="M138" s="9">
        <v>966.22058599999991</v>
      </c>
      <c r="N138" s="9">
        <v>-0.98734827799999991</v>
      </c>
      <c r="O138" s="9">
        <v>3062.5650419999997</v>
      </c>
      <c r="P138" s="10">
        <v>3042.6047410000001</v>
      </c>
    </row>
    <row r="139" spans="2:16">
      <c r="B139" s="13" t="s">
        <v>129</v>
      </c>
      <c r="C139" s="9">
        <v>1912.5331650000001</v>
      </c>
      <c r="D139" s="9">
        <v>679.67706349917341</v>
      </c>
      <c r="E139" s="9">
        <v>593.76119600000004</v>
      </c>
      <c r="F139" s="9">
        <v>115.0117462</v>
      </c>
      <c r="G139" s="9">
        <v>13.539895490000001</v>
      </c>
      <c r="H139" s="9">
        <v>3199.511319989173</v>
      </c>
      <c r="I139" s="9">
        <v>5.2231000360000008</v>
      </c>
      <c r="J139" s="9">
        <v>3204.7344200251732</v>
      </c>
      <c r="K139" s="9">
        <v>943.17323699999997</v>
      </c>
      <c r="L139" s="9">
        <v>4147.9076599999999</v>
      </c>
      <c r="M139" s="9">
        <v>982.74046200000009</v>
      </c>
      <c r="N139" s="9">
        <v>-1.007963903</v>
      </c>
      <c r="O139" s="9">
        <v>3164.1592310000001</v>
      </c>
      <c r="P139" s="10">
        <v>3137.2981439999999</v>
      </c>
    </row>
    <row r="140" spans="2:16">
      <c r="B140" s="13" t="s">
        <v>130</v>
      </c>
      <c r="C140" s="9">
        <v>1981.3416290000002</v>
      </c>
      <c r="D140" s="9">
        <v>701.9661861895961</v>
      </c>
      <c r="E140" s="9">
        <v>619.95720800000004</v>
      </c>
      <c r="F140" s="9">
        <v>121.9929829</v>
      </c>
      <c r="G140" s="9">
        <v>13.747016160000001</v>
      </c>
      <c r="H140" s="9">
        <v>3317.0120393495959</v>
      </c>
      <c r="I140" s="9">
        <v>4.5623865500000003</v>
      </c>
      <c r="J140" s="9">
        <v>3321.574425899596</v>
      </c>
      <c r="K140" s="9">
        <v>959.85765500000002</v>
      </c>
      <c r="L140" s="9">
        <v>4281.4320900000002</v>
      </c>
      <c r="M140" s="9">
        <v>1003.307335</v>
      </c>
      <c r="N140" s="9">
        <v>-1.027538362</v>
      </c>
      <c r="O140" s="9">
        <v>3277.0972079999997</v>
      </c>
      <c r="P140" s="10">
        <v>3236.1677550000004</v>
      </c>
    </row>
    <row r="141" spans="2:16">
      <c r="B141" s="13" t="s">
        <v>131</v>
      </c>
      <c r="C141" s="9">
        <v>2058.4883730000001</v>
      </c>
      <c r="D141" s="9">
        <v>718.85848902177599</v>
      </c>
      <c r="E141" s="9">
        <v>640.59069499999998</v>
      </c>
      <c r="F141" s="9">
        <v>122.82905869999999</v>
      </c>
      <c r="G141" s="9">
        <v>13.960563819999999</v>
      </c>
      <c r="H141" s="9">
        <v>3431.8981208417758</v>
      </c>
      <c r="I141" s="9">
        <v>5.5932921699999998</v>
      </c>
      <c r="J141" s="9">
        <v>3437.4914130117759</v>
      </c>
      <c r="K141" s="9">
        <v>980.44784800000002</v>
      </c>
      <c r="L141" s="9">
        <v>4417.9392600000001</v>
      </c>
      <c r="M141" s="9">
        <v>1025.978173</v>
      </c>
      <c r="N141" s="9">
        <v>-1.0467051970000001</v>
      </c>
      <c r="O141" s="9">
        <v>3390.9143829999994</v>
      </c>
      <c r="P141" s="10">
        <v>3348.59202</v>
      </c>
    </row>
    <row r="142" spans="2:16">
      <c r="B142" s="13" t="s">
        <v>132</v>
      </c>
      <c r="C142" s="9">
        <v>2139.1873250000003</v>
      </c>
      <c r="D142" s="9">
        <v>735.10007212007315</v>
      </c>
      <c r="E142" s="9">
        <v>658.83444099999997</v>
      </c>
      <c r="F142" s="9">
        <v>124.41807879999999</v>
      </c>
      <c r="G142" s="9">
        <v>14.17919039</v>
      </c>
      <c r="H142" s="9">
        <v>3547.3010285100731</v>
      </c>
      <c r="I142" s="9">
        <v>5.5796555499999991</v>
      </c>
      <c r="J142" s="9">
        <v>3552.8806840600732</v>
      </c>
      <c r="K142" s="9">
        <v>1003.5283779999999</v>
      </c>
      <c r="L142" s="9">
        <v>4556.4090600000009</v>
      </c>
      <c r="M142" s="9">
        <v>1048.571455</v>
      </c>
      <c r="N142" s="9">
        <v>-1.0662196260000001</v>
      </c>
      <c r="O142" s="9">
        <v>3506.7713859999999</v>
      </c>
      <c r="P142" s="10">
        <v>3463.3877350000002</v>
      </c>
    </row>
    <row r="143" spans="2:16" ht="16.2" thickBot="1">
      <c r="B143" s="21" t="s">
        <v>133</v>
      </c>
      <c r="C143" s="9">
        <v>2221.5075410000004</v>
      </c>
      <c r="D143" s="9">
        <v>761.64892618382839</v>
      </c>
      <c r="E143" s="9">
        <v>677.83330799999999</v>
      </c>
      <c r="F143" s="9">
        <v>128.2351492</v>
      </c>
      <c r="G143" s="9">
        <v>14.401757760000001</v>
      </c>
      <c r="H143" s="9">
        <v>3675.3915329438287</v>
      </c>
      <c r="I143" s="9">
        <v>4.7210061999999997</v>
      </c>
      <c r="J143" s="9">
        <v>3680.1125391438286</v>
      </c>
      <c r="K143" s="9">
        <v>1025.9864560000001</v>
      </c>
      <c r="L143" s="9">
        <v>4706.0989900000004</v>
      </c>
      <c r="M143" s="9">
        <v>1073.0790260000001</v>
      </c>
      <c r="N143" s="9">
        <v>-1.0877142120000001</v>
      </c>
      <c r="O143" s="9">
        <v>3631.9322549999997</v>
      </c>
      <c r="P143" s="10">
        <v>3587.6035899999997</v>
      </c>
    </row>
    <row r="144" spans="2:16">
      <c r="B144" s="22" t="s">
        <v>134</v>
      </c>
      <c r="C144" s="23"/>
      <c r="D144" s="23"/>
      <c r="E144" s="23"/>
      <c r="F144" s="23"/>
      <c r="G144" s="23"/>
      <c r="H144" s="23"/>
      <c r="I144" s="23"/>
      <c r="J144" s="23"/>
      <c r="K144" s="23"/>
      <c r="L144" s="23"/>
      <c r="M144" s="23"/>
      <c r="N144" s="23"/>
      <c r="O144" s="23"/>
      <c r="P144" s="24"/>
    </row>
    <row r="145" spans="2:16">
      <c r="B145" s="25" t="s">
        <v>135</v>
      </c>
      <c r="C145" s="26"/>
      <c r="D145" s="26"/>
      <c r="E145" s="26"/>
      <c r="F145" s="26"/>
      <c r="G145" s="26"/>
      <c r="H145" s="26"/>
      <c r="I145" s="26"/>
      <c r="J145" s="26"/>
      <c r="K145" s="26"/>
      <c r="L145" s="26"/>
      <c r="M145" s="26"/>
      <c r="N145" s="26"/>
      <c r="O145" s="26"/>
      <c r="P145" s="27"/>
    </row>
    <row r="146" spans="2:16">
      <c r="B146" s="25" t="s">
        <v>136</v>
      </c>
      <c r="C146" s="26"/>
      <c r="D146" s="26"/>
      <c r="E146" s="26"/>
      <c r="F146" s="26"/>
      <c r="G146" s="26"/>
      <c r="H146" s="26"/>
      <c r="I146" s="26"/>
      <c r="J146" s="26"/>
      <c r="K146" s="26"/>
      <c r="L146" s="26"/>
      <c r="M146" s="26"/>
      <c r="N146" s="26"/>
      <c r="O146" s="26"/>
      <c r="P146" s="27"/>
    </row>
    <row r="147" spans="2:16">
      <c r="B147" s="25" t="s">
        <v>137</v>
      </c>
      <c r="C147" s="26"/>
      <c r="D147" s="26"/>
      <c r="E147" s="26"/>
      <c r="F147" s="26"/>
      <c r="G147" s="26"/>
      <c r="H147" s="26"/>
      <c r="I147" s="26"/>
      <c r="J147" s="26"/>
      <c r="K147" s="26"/>
      <c r="L147" s="26"/>
      <c r="M147" s="26"/>
      <c r="N147" s="26"/>
      <c r="O147" s="26"/>
      <c r="P147" s="27"/>
    </row>
    <row r="148" spans="2:16">
      <c r="B148" s="25" t="s">
        <v>138</v>
      </c>
      <c r="C148" s="26"/>
      <c r="D148" s="26"/>
      <c r="E148" s="26"/>
      <c r="F148" s="26"/>
      <c r="G148" s="26"/>
      <c r="H148" s="26"/>
      <c r="I148" s="26"/>
      <c r="J148" s="26"/>
      <c r="K148" s="26"/>
      <c r="L148" s="26"/>
      <c r="M148" s="26"/>
      <c r="N148" s="26"/>
      <c r="O148" s="26"/>
      <c r="P148" s="27"/>
    </row>
    <row r="149" spans="2:16">
      <c r="B149" s="25" t="s">
        <v>139</v>
      </c>
      <c r="C149" s="26"/>
      <c r="D149" s="26"/>
      <c r="E149" s="26"/>
      <c r="F149" s="26"/>
      <c r="G149" s="26"/>
      <c r="H149" s="26"/>
      <c r="I149" s="26"/>
      <c r="J149" s="26"/>
      <c r="K149" s="26"/>
      <c r="L149" s="26"/>
      <c r="M149" s="26"/>
      <c r="N149" s="26"/>
      <c r="O149" s="26"/>
      <c r="P149" s="27"/>
    </row>
    <row r="150" spans="2:16">
      <c r="B150" s="28" t="s">
        <v>140</v>
      </c>
      <c r="C150" s="29"/>
      <c r="D150" s="29"/>
      <c r="E150" s="29"/>
      <c r="F150" s="29"/>
      <c r="G150" s="29"/>
      <c r="H150" s="29"/>
      <c r="I150" s="29"/>
      <c r="J150" s="29"/>
      <c r="K150" s="29"/>
      <c r="L150" s="29"/>
      <c r="M150" s="29"/>
      <c r="N150" s="29"/>
      <c r="O150" s="29"/>
      <c r="P150" s="30"/>
    </row>
    <row r="151" spans="2:16">
      <c r="B151" s="25" t="s">
        <v>141</v>
      </c>
      <c r="C151" s="26"/>
      <c r="D151" s="26"/>
      <c r="E151" s="26"/>
      <c r="F151" s="26"/>
      <c r="G151" s="26"/>
      <c r="H151" s="26"/>
      <c r="I151" s="26"/>
      <c r="J151" s="26"/>
      <c r="K151" s="26"/>
      <c r="L151" s="26"/>
      <c r="M151" s="26"/>
      <c r="N151" s="26"/>
      <c r="O151" s="26"/>
      <c r="P151" s="27"/>
    </row>
    <row r="152" spans="2:16">
      <c r="B152" s="25" t="s">
        <v>142</v>
      </c>
      <c r="C152" s="26"/>
      <c r="D152" s="26"/>
      <c r="E152" s="26"/>
      <c r="F152" s="26"/>
      <c r="G152" s="26"/>
      <c r="H152" s="26"/>
      <c r="I152" s="26"/>
      <c r="J152" s="26"/>
      <c r="K152" s="26"/>
      <c r="L152" s="26"/>
      <c r="M152" s="26"/>
      <c r="N152" s="26"/>
      <c r="O152" s="26"/>
      <c r="P152" s="27"/>
    </row>
    <row r="153" spans="2:16">
      <c r="B153" s="25" t="s">
        <v>143</v>
      </c>
      <c r="C153" s="26"/>
      <c r="D153" s="26"/>
      <c r="E153" s="26"/>
      <c r="F153" s="26"/>
      <c r="G153" s="26"/>
      <c r="H153" s="26"/>
      <c r="I153" s="26"/>
      <c r="J153" s="26"/>
      <c r="K153" s="26"/>
      <c r="L153" s="26"/>
      <c r="M153" s="26"/>
      <c r="N153" s="26"/>
      <c r="O153" s="26"/>
      <c r="P153" s="27"/>
    </row>
    <row r="154" spans="2:16">
      <c r="B154" s="25" t="s">
        <v>144</v>
      </c>
      <c r="C154" s="26"/>
      <c r="D154" s="26"/>
      <c r="E154" s="26"/>
      <c r="F154" s="26"/>
      <c r="G154" s="26"/>
      <c r="H154" s="26"/>
      <c r="I154" s="26"/>
      <c r="J154" s="26"/>
      <c r="K154" s="26"/>
      <c r="L154" s="26"/>
      <c r="M154" s="26"/>
      <c r="N154" s="26"/>
      <c r="O154" s="26"/>
      <c r="P154" s="27"/>
    </row>
    <row r="155" spans="2:16">
      <c r="B155" s="25" t="s">
        <v>145</v>
      </c>
      <c r="C155" s="26"/>
      <c r="D155" s="26"/>
      <c r="E155" s="26"/>
      <c r="F155" s="26"/>
      <c r="G155" s="26"/>
      <c r="H155" s="26"/>
      <c r="I155" s="26"/>
      <c r="J155" s="26"/>
      <c r="K155" s="26"/>
      <c r="L155" s="26"/>
      <c r="M155" s="26"/>
      <c r="N155" s="26"/>
      <c r="O155" s="26"/>
      <c r="P155" s="27"/>
    </row>
    <row r="156" spans="2:16">
      <c r="B156" s="25" t="s">
        <v>146</v>
      </c>
      <c r="C156" s="26"/>
      <c r="D156" s="26"/>
      <c r="E156" s="26"/>
      <c r="F156" s="26"/>
      <c r="G156" s="26"/>
      <c r="H156" s="26"/>
      <c r="I156" s="26"/>
      <c r="J156" s="26"/>
      <c r="K156" s="26"/>
      <c r="L156" s="26"/>
      <c r="M156" s="26"/>
      <c r="N156" s="26"/>
      <c r="O156" s="26"/>
      <c r="P156" s="27"/>
    </row>
    <row r="157" spans="2:16">
      <c r="B157" s="25" t="s">
        <v>147</v>
      </c>
      <c r="C157" s="26"/>
      <c r="D157" s="26"/>
      <c r="E157" s="26"/>
      <c r="F157" s="26"/>
      <c r="G157" s="26"/>
      <c r="H157" s="26"/>
      <c r="I157" s="26"/>
      <c r="J157" s="26"/>
      <c r="K157" s="26"/>
      <c r="L157" s="26"/>
      <c r="M157" s="26"/>
      <c r="N157" s="26"/>
      <c r="O157" s="26"/>
      <c r="P157" s="27"/>
    </row>
    <row r="158" spans="2:16" ht="16.2" thickBot="1">
      <c r="B158" s="31" t="s">
        <v>148</v>
      </c>
      <c r="C158" s="32"/>
      <c r="D158" s="32"/>
      <c r="E158" s="32"/>
      <c r="F158" s="32"/>
      <c r="G158" s="32"/>
      <c r="H158" s="32"/>
      <c r="I158" s="32"/>
      <c r="J158" s="32"/>
      <c r="K158" s="32"/>
      <c r="L158" s="32"/>
      <c r="M158" s="32"/>
      <c r="N158" s="32"/>
      <c r="O158" s="32"/>
      <c r="P158" s="33"/>
    </row>
    <row r="159" spans="2:16">
      <c r="C159" s="34"/>
      <c r="D159" s="34"/>
      <c r="E159" s="34"/>
      <c r="F159" s="34"/>
      <c r="G159" s="34"/>
      <c r="H159" s="34"/>
      <c r="I159" s="34"/>
      <c r="J159" s="34"/>
      <c r="K159" s="34"/>
      <c r="L159" s="34"/>
      <c r="M159" s="34"/>
      <c r="N159" s="34"/>
      <c r="O159" s="34"/>
      <c r="P159" s="34"/>
    </row>
    <row r="160" spans="2:16">
      <c r="C160" s="34"/>
      <c r="D160" s="34"/>
      <c r="E160" s="34"/>
      <c r="F160" s="34"/>
      <c r="G160" s="34"/>
      <c r="H160" s="34"/>
      <c r="I160" s="34"/>
      <c r="J160" s="34"/>
      <c r="K160" s="34"/>
      <c r="L160" s="34"/>
      <c r="M160" s="34"/>
      <c r="N160" s="34"/>
      <c r="O160" s="34"/>
      <c r="P160" s="34"/>
    </row>
    <row r="161" spans="3:16">
      <c r="C161" s="34"/>
      <c r="D161" s="34"/>
      <c r="E161" s="34"/>
      <c r="F161" s="34"/>
      <c r="G161" s="34"/>
      <c r="H161" s="34"/>
      <c r="I161" s="34"/>
      <c r="J161" s="34"/>
      <c r="K161" s="34"/>
      <c r="L161" s="34"/>
      <c r="M161" s="34"/>
      <c r="N161" s="34"/>
      <c r="O161" s="34"/>
      <c r="P161" s="34"/>
    </row>
    <row r="162" spans="3:16">
      <c r="C162" s="34"/>
      <c r="D162" s="34"/>
      <c r="E162" s="34"/>
      <c r="F162" s="34"/>
      <c r="G162" s="34"/>
      <c r="H162" s="34"/>
      <c r="I162" s="34"/>
      <c r="J162" s="34"/>
      <c r="K162" s="34"/>
      <c r="L162" s="34"/>
      <c r="M162" s="34"/>
      <c r="N162" s="34"/>
      <c r="O162" s="34"/>
      <c r="P162" s="34"/>
    </row>
    <row r="163" spans="3:16">
      <c r="C163" s="34"/>
      <c r="D163" s="34"/>
      <c r="E163" s="34"/>
      <c r="F163" s="34"/>
      <c r="G163" s="34"/>
      <c r="H163" s="34"/>
      <c r="I163" s="34"/>
      <c r="J163" s="34"/>
      <c r="K163" s="34"/>
      <c r="L163" s="34"/>
      <c r="M163" s="34"/>
      <c r="N163" s="34"/>
      <c r="O163" s="34"/>
      <c r="P163" s="34"/>
    </row>
    <row r="164" spans="3:16">
      <c r="C164" s="34"/>
      <c r="D164" s="34"/>
      <c r="E164" s="34"/>
      <c r="F164" s="34"/>
      <c r="G164" s="34"/>
      <c r="H164" s="34"/>
      <c r="I164" s="34"/>
      <c r="J164" s="34"/>
      <c r="K164" s="34"/>
      <c r="L164" s="34"/>
      <c r="M164" s="34"/>
      <c r="N164" s="34"/>
      <c r="O164" s="34"/>
      <c r="P164" s="34"/>
    </row>
    <row r="165" spans="3:16">
      <c r="C165" s="34"/>
      <c r="D165" s="34"/>
      <c r="E165" s="34"/>
      <c r="F165" s="34"/>
      <c r="G165" s="34"/>
      <c r="H165" s="34"/>
      <c r="I165" s="34"/>
      <c r="J165" s="34"/>
      <c r="K165" s="34"/>
      <c r="L165" s="34"/>
      <c r="M165" s="34"/>
      <c r="N165" s="34"/>
      <c r="O165" s="34"/>
      <c r="P165" s="34"/>
    </row>
    <row r="166" spans="3:16">
      <c r="C166" s="34"/>
      <c r="D166" s="34"/>
      <c r="E166" s="34"/>
      <c r="F166" s="34"/>
      <c r="G166" s="34"/>
      <c r="H166" s="34"/>
      <c r="I166" s="34"/>
      <c r="J166" s="34"/>
      <c r="K166" s="34"/>
      <c r="L166" s="34"/>
      <c r="M166" s="34"/>
      <c r="N166" s="34"/>
      <c r="O166" s="34"/>
      <c r="P166" s="34"/>
    </row>
    <row r="167" spans="3:16">
      <c r="C167" s="34"/>
      <c r="D167" s="34"/>
      <c r="E167" s="34"/>
      <c r="F167" s="34"/>
      <c r="G167" s="34"/>
      <c r="H167" s="34"/>
      <c r="I167" s="34"/>
      <c r="J167" s="34"/>
      <c r="K167" s="34"/>
      <c r="L167" s="34"/>
      <c r="M167" s="34"/>
      <c r="N167" s="34"/>
      <c r="O167" s="34"/>
      <c r="P167" s="34"/>
    </row>
  </sheetData>
  <mergeCells count="14">
    <mergeCell ref="M3:M4"/>
    <mergeCell ref="N3:N4"/>
    <mergeCell ref="O3:O4"/>
    <mergeCell ref="P3:P4"/>
    <mergeCell ref="B2:P2"/>
    <mergeCell ref="B3:B4"/>
    <mergeCell ref="C3:C4"/>
    <mergeCell ref="D3:D4"/>
    <mergeCell ref="G3:G4"/>
    <mergeCell ref="H3:H4"/>
    <mergeCell ref="I3:I4"/>
    <mergeCell ref="J3:J4"/>
    <mergeCell ref="K3:K4"/>
    <mergeCell ref="L3:L4"/>
  </mergeCells>
  <hyperlinks>
    <hyperlink ref="A1" location="Contents!A1" display="Back to contents" xr:uid="{ABC595A7-230E-42AF-B805-65FB08DCCE03}"/>
  </hyperlink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9C7B-9EAA-472F-BE3A-FDE599A43894}">
  <sheetPr>
    <tabColor theme="0"/>
    <pageSetUpPr fitToPage="1"/>
  </sheetPr>
  <dimension ref="A1:AL104"/>
  <sheetViews>
    <sheetView workbookViewId="0"/>
  </sheetViews>
  <sheetFormatPr defaultColWidth="9.8984375" defaultRowHeight="14.4"/>
  <cols>
    <col min="1" max="1" width="42" style="37" customWidth="1"/>
    <col min="2" max="2" width="48.09765625" style="37" customWidth="1"/>
    <col min="3" max="38" width="12.09765625" style="37" customWidth="1"/>
    <col min="39" max="39" width="9.8984375" style="37" customWidth="1"/>
    <col min="40" max="16384" width="9.8984375" style="37"/>
  </cols>
  <sheetData>
    <row r="1" spans="1:38" ht="20.100000000000001" customHeight="1">
      <c r="A1" s="35" t="s">
        <v>160</v>
      </c>
      <c r="B1" s="36"/>
      <c r="C1" s="36"/>
      <c r="D1" s="36"/>
      <c r="E1" s="36"/>
      <c r="F1" s="36"/>
      <c r="G1" s="36"/>
      <c r="H1" s="36"/>
    </row>
    <row r="2" spans="1:38" ht="13.05" customHeight="1">
      <c r="A2" s="38" t="s">
        <v>161</v>
      </c>
      <c r="B2" s="36"/>
      <c r="C2" s="36"/>
      <c r="D2" s="36"/>
      <c r="E2" s="36"/>
      <c r="F2" s="36"/>
      <c r="G2" s="36"/>
      <c r="H2" s="36"/>
      <c r="AG2" s="39"/>
    </row>
    <row r="3" spans="1:38" ht="13.05" customHeight="1">
      <c r="A3" s="40" t="s">
        <v>162</v>
      </c>
      <c r="B3" s="41"/>
      <c r="C3" s="41"/>
      <c r="D3" s="41"/>
      <c r="AA3" s="42"/>
      <c r="AC3" s="39"/>
      <c r="AD3" s="43"/>
      <c r="AE3" s="43"/>
      <c r="AF3" s="43"/>
      <c r="AG3" s="39"/>
      <c r="AH3" s="43"/>
      <c r="AI3" s="39"/>
      <c r="AJ3" s="44"/>
    </row>
    <row r="4" spans="1:38" ht="56.1" customHeight="1">
      <c r="A4" s="45" t="s">
        <v>163</v>
      </c>
      <c r="B4" s="45" t="s">
        <v>164</v>
      </c>
      <c r="C4" s="45" t="s">
        <v>165</v>
      </c>
      <c r="D4" s="45" t="s">
        <v>166</v>
      </c>
      <c r="E4" s="45" t="s">
        <v>167</v>
      </c>
      <c r="F4" s="45" t="s">
        <v>168</v>
      </c>
      <c r="G4" s="45" t="s">
        <v>169</v>
      </c>
      <c r="H4" s="45" t="s">
        <v>170</v>
      </c>
      <c r="I4" s="45" t="s">
        <v>171</v>
      </c>
      <c r="J4" s="45" t="s">
        <v>172</v>
      </c>
      <c r="K4" s="45" t="s">
        <v>173</v>
      </c>
      <c r="L4" s="45" t="s">
        <v>174</v>
      </c>
      <c r="M4" s="45" t="s">
        <v>175</v>
      </c>
      <c r="N4" s="45" t="s">
        <v>176</v>
      </c>
      <c r="O4" s="45" t="s">
        <v>177</v>
      </c>
      <c r="P4" s="45" t="s">
        <v>178</v>
      </c>
      <c r="Q4" s="45" t="s">
        <v>179</v>
      </c>
      <c r="R4" s="45" t="s">
        <v>180</v>
      </c>
      <c r="S4" s="45" t="s">
        <v>181</v>
      </c>
      <c r="T4" s="45" t="s">
        <v>182</v>
      </c>
      <c r="U4" s="45" t="s">
        <v>183</v>
      </c>
      <c r="V4" s="45" t="s">
        <v>184</v>
      </c>
      <c r="W4" s="45" t="s">
        <v>185</v>
      </c>
      <c r="X4" s="45" t="s">
        <v>186</v>
      </c>
      <c r="Y4" s="45" t="s">
        <v>187</v>
      </c>
      <c r="Z4" s="45" t="s">
        <v>188</v>
      </c>
      <c r="AA4" s="45" t="s">
        <v>189</v>
      </c>
      <c r="AB4" s="45" t="s">
        <v>190</v>
      </c>
      <c r="AC4" s="45" t="s">
        <v>191</v>
      </c>
      <c r="AD4" s="45" t="s">
        <v>192</v>
      </c>
      <c r="AE4" s="45" t="s">
        <v>193</v>
      </c>
      <c r="AF4" s="45" t="s">
        <v>194</v>
      </c>
      <c r="AG4" s="45" t="s">
        <v>195</v>
      </c>
      <c r="AH4" s="45" t="s">
        <v>196</v>
      </c>
      <c r="AI4" s="45" t="s">
        <v>197</v>
      </c>
      <c r="AJ4" s="45" t="s">
        <v>198</v>
      </c>
      <c r="AK4" s="45" t="s">
        <v>199</v>
      </c>
      <c r="AL4" s="45" t="s">
        <v>200</v>
      </c>
    </row>
    <row r="5" spans="1:38" ht="21.6" customHeight="1">
      <c r="A5" s="46" t="s">
        <v>201</v>
      </c>
      <c r="B5" s="46" t="s">
        <v>2</v>
      </c>
      <c r="C5" s="46">
        <v>6650.5909220900003</v>
      </c>
      <c r="D5" s="47">
        <v>0.91091803423792395</v>
      </c>
      <c r="E5" s="46">
        <v>7763.1648825922402</v>
      </c>
      <c r="F5" s="47">
        <v>0.91023146725405601</v>
      </c>
      <c r="G5" s="46">
        <v>8043.1642684939898</v>
      </c>
      <c r="H5" s="47">
        <v>0.93214921854930399</v>
      </c>
      <c r="I5" s="46">
        <v>7905.6730557669998</v>
      </c>
      <c r="J5" s="47">
        <v>0.898176069692324</v>
      </c>
      <c r="K5" s="46">
        <v>10311.2395318871</v>
      </c>
      <c r="L5" s="47">
        <v>0.90395070379578601</v>
      </c>
      <c r="M5" s="46">
        <v>10450.276744385401</v>
      </c>
      <c r="N5" s="47">
        <v>0.89315001628253798</v>
      </c>
      <c r="O5" s="46">
        <v>10162.801123191</v>
      </c>
      <c r="P5" s="47">
        <v>0.83743730065728905</v>
      </c>
      <c r="Q5" s="46">
        <v>10375.831570144501</v>
      </c>
      <c r="R5" s="47">
        <v>0.77563950512457502</v>
      </c>
      <c r="S5" s="46">
        <v>10730.930422984</v>
      </c>
      <c r="T5" s="47">
        <v>0.76369988285788704</v>
      </c>
      <c r="U5" s="46">
        <v>11529.808280224201</v>
      </c>
      <c r="V5" s="47">
        <v>0.79286168753196995</v>
      </c>
      <c r="W5" s="46">
        <v>11785.1904573957</v>
      </c>
      <c r="X5" s="47">
        <v>0.77658529724121905</v>
      </c>
      <c r="Y5" s="46">
        <v>10663.009661010399</v>
      </c>
      <c r="Z5" s="47">
        <v>0.73654751688404196</v>
      </c>
      <c r="AA5" s="46">
        <v>8174.8854236627803</v>
      </c>
      <c r="AB5" s="47">
        <v>0.71567011280943704</v>
      </c>
      <c r="AC5" s="46">
        <v>7634.8843251713597</v>
      </c>
      <c r="AD5" s="47">
        <v>0.59714317435217201</v>
      </c>
      <c r="AE5" s="46">
        <v>9491.4990390661696</v>
      </c>
      <c r="AF5" s="47">
        <v>0.61857766087862998</v>
      </c>
      <c r="AG5" s="46">
        <v>9469.3964186801495</v>
      </c>
      <c r="AH5" s="47">
        <v>0.67243835703670596</v>
      </c>
      <c r="AI5" s="46">
        <v>-1193.6132423303</v>
      </c>
      <c r="AJ5" s="47">
        <v>-0.111939619326688</v>
      </c>
      <c r="AK5" s="46">
        <v>-22.102620386020099</v>
      </c>
      <c r="AL5" s="47">
        <v>-2.3286754068085301E-3</v>
      </c>
    </row>
    <row r="6" spans="1:38" ht="15.6" customHeight="1">
      <c r="A6" s="46" t="s">
        <v>2</v>
      </c>
      <c r="B6" s="46" t="s">
        <v>202</v>
      </c>
      <c r="C6" s="46">
        <v>732.73479640000005</v>
      </c>
      <c r="D6" s="47">
        <v>0.100361208225488</v>
      </c>
      <c r="E6" s="46">
        <v>844.44284279999999</v>
      </c>
      <c r="F6" s="47">
        <v>9.9010965171896503E-2</v>
      </c>
      <c r="G6" s="46">
        <v>680</v>
      </c>
      <c r="H6" s="47">
        <v>7.8807475199336105E-2</v>
      </c>
      <c r="I6" s="46">
        <v>699</v>
      </c>
      <c r="J6" s="47">
        <v>7.9414499978208805E-2</v>
      </c>
      <c r="K6" s="46">
        <v>688.89360239999996</v>
      </c>
      <c r="L6" s="47">
        <v>6.0392919280377599E-2</v>
      </c>
      <c r="M6" s="46">
        <v>373.82459699999998</v>
      </c>
      <c r="N6" s="47">
        <v>3.1949531391764201E-2</v>
      </c>
      <c r="O6" s="46">
        <v>425.62046500000002</v>
      </c>
      <c r="P6" s="47">
        <v>3.5072068123102797E-2</v>
      </c>
      <c r="Q6" s="46">
        <v>498.17322200000001</v>
      </c>
      <c r="R6" s="47">
        <v>3.7240661509023797E-2</v>
      </c>
      <c r="S6" s="46">
        <v>439</v>
      </c>
      <c r="T6" s="47">
        <v>3.1242793994501E-2</v>
      </c>
      <c r="U6" s="46">
        <v>451.92566334805502</v>
      </c>
      <c r="V6" s="47">
        <v>3.1077233495349701E-2</v>
      </c>
      <c r="W6" s="46">
        <v>475</v>
      </c>
      <c r="X6" s="47">
        <v>3.1300131934490098E-2</v>
      </c>
      <c r="Y6" s="46">
        <v>522</v>
      </c>
      <c r="Z6" s="47">
        <v>3.6057156097243699E-2</v>
      </c>
      <c r="AA6" s="46">
        <v>684.22410086000002</v>
      </c>
      <c r="AB6" s="47">
        <v>5.99003795248313E-2</v>
      </c>
      <c r="AC6" s="46">
        <v>532.48</v>
      </c>
      <c r="AD6" s="47">
        <v>4.1646576940366199E-2</v>
      </c>
      <c r="AE6" s="46">
        <v>431.520668</v>
      </c>
      <c r="AF6" s="47">
        <v>2.81229597488835E-2</v>
      </c>
      <c r="AG6" s="46">
        <v>281.73548570999998</v>
      </c>
      <c r="AH6" s="47">
        <v>2.0006528267846699E-2</v>
      </c>
      <c r="AI6" s="46">
        <v>-240.26451428999999</v>
      </c>
      <c r="AJ6" s="47">
        <v>-0.46027684729885099</v>
      </c>
      <c r="AK6" s="46">
        <v>-149.78518228999999</v>
      </c>
      <c r="AL6" s="47">
        <v>-0.34711010015863297</v>
      </c>
    </row>
    <row r="7" spans="1:38" ht="30" customHeight="1">
      <c r="A7" s="46" t="s">
        <v>203</v>
      </c>
      <c r="B7" s="46" t="s">
        <v>2</v>
      </c>
      <c r="C7" s="46">
        <v>650.38531520000004</v>
      </c>
      <c r="D7" s="47">
        <v>8.9081965762076207E-2</v>
      </c>
      <c r="E7" s="46">
        <v>765.61616033500002</v>
      </c>
      <c r="F7" s="47">
        <v>8.9768532745943999E-2</v>
      </c>
      <c r="G7" s="46">
        <v>585.45881935399996</v>
      </c>
      <c r="H7" s="47">
        <v>6.7850781450695494E-2</v>
      </c>
      <c r="I7" s="46">
        <v>896.24599165890004</v>
      </c>
      <c r="J7" s="47">
        <v>0.101823930307676</v>
      </c>
      <c r="K7" s="46">
        <v>1095.62091812317</v>
      </c>
      <c r="L7" s="47">
        <v>9.6049296204213902E-2</v>
      </c>
      <c r="M7" s="46">
        <v>1250.19524114</v>
      </c>
      <c r="N7" s="47">
        <v>0.106849983717462</v>
      </c>
      <c r="O7" s="46">
        <v>1972.7953151505999</v>
      </c>
      <c r="P7" s="47">
        <v>0.162562699342711</v>
      </c>
      <c r="Q7" s="46">
        <v>3001.2998183322202</v>
      </c>
      <c r="R7" s="47">
        <v>0.224360494875425</v>
      </c>
      <c r="S7" s="46">
        <v>3320.3096830470699</v>
      </c>
      <c r="T7" s="47">
        <v>0.23630011714211099</v>
      </c>
      <c r="U7" s="46">
        <v>3012.2088982250498</v>
      </c>
      <c r="V7" s="47">
        <v>0.207138312468027</v>
      </c>
      <c r="W7" s="46">
        <v>3390.4644246398102</v>
      </c>
      <c r="X7" s="47">
        <v>0.223414702758781</v>
      </c>
      <c r="Y7" s="46">
        <v>3814.0056252811301</v>
      </c>
      <c r="Z7" s="47">
        <v>0.26345248311595298</v>
      </c>
      <c r="AA7" s="46">
        <v>3247.81517168752</v>
      </c>
      <c r="AB7" s="47">
        <v>0.28432988719056201</v>
      </c>
      <c r="AC7" s="46">
        <v>5150.8003365586901</v>
      </c>
      <c r="AD7" s="47">
        <v>0.40285682564782799</v>
      </c>
      <c r="AE7" s="46">
        <v>5852.4738142360602</v>
      </c>
      <c r="AF7" s="47">
        <v>0.38142233912137002</v>
      </c>
      <c r="AG7" s="46">
        <v>4612.7812554337697</v>
      </c>
      <c r="AH7" s="47">
        <v>0.32756164296329399</v>
      </c>
      <c r="AI7" s="46">
        <v>798.84674123263198</v>
      </c>
      <c r="AJ7" s="47">
        <v>0.209454760761659</v>
      </c>
      <c r="AK7" s="46">
        <v>-1239.6925588023</v>
      </c>
      <c r="AL7" s="47">
        <v>-0.211823683138362</v>
      </c>
    </row>
    <row r="8" spans="1:38" ht="30" customHeight="1">
      <c r="A8" s="46" t="s">
        <v>204</v>
      </c>
      <c r="B8" s="46" t="s">
        <v>2</v>
      </c>
      <c r="C8" s="46">
        <v>404.06732</v>
      </c>
      <c r="D8" s="47">
        <v>5.5344286416960403E-2</v>
      </c>
      <c r="E8" s="46">
        <v>542.27955545500004</v>
      </c>
      <c r="F8" s="47">
        <v>6.3582304754406002E-2</v>
      </c>
      <c r="G8" s="46">
        <v>330.23647069999998</v>
      </c>
      <c r="H8" s="47">
        <v>3.8272209521480201E-2</v>
      </c>
      <c r="I8" s="46">
        <v>682.43807417890002</v>
      </c>
      <c r="J8" s="47">
        <v>7.7532873286136103E-2</v>
      </c>
      <c r="K8" s="46">
        <v>866.20074651070001</v>
      </c>
      <c r="L8" s="47">
        <v>7.59368233096884E-2</v>
      </c>
      <c r="M8" s="46">
        <v>709.73746300000005</v>
      </c>
      <c r="N8" s="47">
        <v>6.0658874605914598E-2</v>
      </c>
      <c r="O8" s="46">
        <v>1204.492205405</v>
      </c>
      <c r="P8" s="47">
        <v>9.9252823009134405E-2</v>
      </c>
      <c r="Q8" s="46">
        <v>1949.41432691911</v>
      </c>
      <c r="R8" s="47">
        <v>0.14572738132768601</v>
      </c>
      <c r="S8" s="46">
        <v>1944.39470413863</v>
      </c>
      <c r="T8" s="47">
        <v>0.138378868303877</v>
      </c>
      <c r="U8" s="46">
        <v>2320.3636203358401</v>
      </c>
      <c r="V8" s="47">
        <v>0.15956270659441399</v>
      </c>
      <c r="W8" s="46">
        <v>2698.4699730771099</v>
      </c>
      <c r="X8" s="47">
        <v>0.17781571827068099</v>
      </c>
      <c r="Y8" s="46">
        <v>2756.8036594049099</v>
      </c>
      <c r="Z8" s="47">
        <v>0.190426244974359</v>
      </c>
      <c r="AA8" s="46">
        <v>2826.2100468375202</v>
      </c>
      <c r="AB8" s="47">
        <v>0.24742047848019</v>
      </c>
      <c r="AC8" s="46">
        <v>4823.7574083166101</v>
      </c>
      <c r="AD8" s="47">
        <v>0.377277989872144</v>
      </c>
      <c r="AE8" s="46">
        <v>5535.4635127029496</v>
      </c>
      <c r="AF8" s="47">
        <v>0.36076222105259398</v>
      </c>
      <c r="AG8" s="46">
        <v>4351.1617149939802</v>
      </c>
      <c r="AH8" s="47">
        <v>0.30898358305706902</v>
      </c>
      <c r="AI8" s="46">
        <v>1594.4291666690799</v>
      </c>
      <c r="AJ8" s="47">
        <v>0.57837644338690597</v>
      </c>
      <c r="AK8" s="46">
        <v>-1184.3017977089701</v>
      </c>
      <c r="AL8" s="47">
        <v>-0.213948081310842</v>
      </c>
    </row>
    <row r="9" spans="1:38">
      <c r="A9" s="46" t="s">
        <v>2</v>
      </c>
      <c r="B9" s="46" t="s">
        <v>205</v>
      </c>
      <c r="C9" s="46">
        <v>0</v>
      </c>
      <c r="D9" s="46">
        <v>0</v>
      </c>
      <c r="E9" s="46">
        <v>0</v>
      </c>
      <c r="F9" s="46">
        <v>0</v>
      </c>
      <c r="G9" s="46">
        <v>0</v>
      </c>
      <c r="H9" s="46">
        <v>0</v>
      </c>
      <c r="I9" s="46">
        <v>29.269752</v>
      </c>
      <c r="J9" s="47">
        <v>3.3253830036712099E-3</v>
      </c>
      <c r="K9" s="46">
        <v>33.138455</v>
      </c>
      <c r="L9" s="47">
        <v>2.9051337259035398E-3</v>
      </c>
      <c r="M9" s="46">
        <v>135.60321400000001</v>
      </c>
      <c r="N9" s="47">
        <v>1.15895507606663E-2</v>
      </c>
      <c r="O9" s="46">
        <v>221.83916600000001</v>
      </c>
      <c r="P9" s="47">
        <v>1.8280038161051101E-2</v>
      </c>
      <c r="Q9" s="46">
        <v>359.63147036999999</v>
      </c>
      <c r="R9" s="47">
        <v>2.6884050094610899E-2</v>
      </c>
      <c r="S9" s="46">
        <v>329.00043851499998</v>
      </c>
      <c r="T9" s="47">
        <v>2.3414334680238399E-2</v>
      </c>
      <c r="U9" s="46">
        <v>332.99758100000003</v>
      </c>
      <c r="V9" s="47">
        <v>2.2898995160966301E-2</v>
      </c>
      <c r="W9" s="46">
        <v>445.985478</v>
      </c>
      <c r="X9" s="47">
        <v>2.9388219583719202E-2</v>
      </c>
      <c r="Y9" s="46">
        <v>597.12358973000005</v>
      </c>
      <c r="Z9" s="47">
        <v>4.1246318935327902E-2</v>
      </c>
      <c r="AA9" s="46">
        <v>1040.885477</v>
      </c>
      <c r="AB9" s="47">
        <v>9.1124289594327695E-2</v>
      </c>
      <c r="AC9" s="46">
        <v>2396.539448</v>
      </c>
      <c r="AD9" s="47">
        <v>0.18743927379761599</v>
      </c>
      <c r="AE9" s="46">
        <v>2954.4743984800002</v>
      </c>
      <c r="AF9" s="47">
        <v>0.19254828505122701</v>
      </c>
      <c r="AG9" s="46">
        <v>2389.7480241500002</v>
      </c>
      <c r="AH9" s="47">
        <v>0.169700175601596</v>
      </c>
      <c r="AI9" s="46">
        <v>1792.6244344199999</v>
      </c>
      <c r="AJ9" s="47">
        <v>3.0020995071230798</v>
      </c>
      <c r="AK9" s="46">
        <v>-564.72637433</v>
      </c>
      <c r="AL9" s="47">
        <v>-0.19114275440008399</v>
      </c>
    </row>
    <row r="10" spans="1:38">
      <c r="A10" s="46" t="s">
        <v>2</v>
      </c>
      <c r="B10" s="46" t="s">
        <v>206</v>
      </c>
      <c r="C10" s="46">
        <v>0</v>
      </c>
      <c r="D10" s="46">
        <v>0</v>
      </c>
      <c r="E10" s="46">
        <v>0</v>
      </c>
      <c r="F10" s="46">
        <v>0</v>
      </c>
      <c r="G10" s="46">
        <v>0</v>
      </c>
      <c r="H10" s="46">
        <v>0</v>
      </c>
      <c r="I10" s="46">
        <v>14.8048</v>
      </c>
      <c r="J10" s="47">
        <v>1.6819968373066999E-3</v>
      </c>
      <c r="K10" s="46">
        <v>11.6584</v>
      </c>
      <c r="L10" s="47">
        <v>1.02205160228725E-3</v>
      </c>
      <c r="M10" s="46">
        <v>11.498799999999999</v>
      </c>
      <c r="N10" s="47">
        <v>9.82763773480689E-4</v>
      </c>
      <c r="O10" s="46">
        <v>31.82482912</v>
      </c>
      <c r="P10" s="47">
        <v>2.6224363410315499E-3</v>
      </c>
      <c r="Q10" s="46">
        <v>45.667454424399999</v>
      </c>
      <c r="R10" s="47">
        <v>3.41384509863891E-3</v>
      </c>
      <c r="S10" s="46">
        <v>100.98187264000001</v>
      </c>
      <c r="T10" s="47">
        <v>7.1866875719144799E-3</v>
      </c>
      <c r="U10" s="46">
        <v>195.13919310327299</v>
      </c>
      <c r="V10" s="47">
        <v>1.34189906880637E-2</v>
      </c>
      <c r="W10" s="46">
        <v>221.93303582199999</v>
      </c>
      <c r="X10" s="47">
        <v>1.4624280635474799E-2</v>
      </c>
      <c r="Y10" s="46">
        <v>247.16774669</v>
      </c>
      <c r="Z10" s="47">
        <v>1.7073114989665399E-2</v>
      </c>
      <c r="AA10" s="46">
        <v>226.4178480228</v>
      </c>
      <c r="AB10" s="47">
        <v>1.9821744090444401E-2</v>
      </c>
      <c r="AC10" s="46">
        <v>465.02878812196099</v>
      </c>
      <c r="AD10" s="47">
        <v>3.6371050939014597E-2</v>
      </c>
      <c r="AE10" s="46">
        <v>534.55645423741203</v>
      </c>
      <c r="AF10" s="47">
        <v>3.4837982884343803E-2</v>
      </c>
      <c r="AG10" s="46">
        <v>423.55289226681703</v>
      </c>
      <c r="AH10" s="47">
        <v>3.0077229677722299E-2</v>
      </c>
      <c r="AI10" s="46">
        <v>176.385145576817</v>
      </c>
      <c r="AJ10" s="47">
        <v>0.713625252238272</v>
      </c>
      <c r="AK10" s="46">
        <v>-111.003561970595</v>
      </c>
      <c r="AL10" s="47">
        <v>-0.20765545171267399</v>
      </c>
    </row>
    <row r="11" spans="1:38" ht="14.55" customHeight="1">
      <c r="A11" s="46" t="s">
        <v>2</v>
      </c>
      <c r="B11" s="46" t="s">
        <v>207</v>
      </c>
      <c r="C11" s="46">
        <v>0</v>
      </c>
      <c r="D11" s="46">
        <v>0</v>
      </c>
      <c r="E11" s="46">
        <v>0</v>
      </c>
      <c r="F11" s="46">
        <v>0</v>
      </c>
      <c r="G11" s="46">
        <v>0</v>
      </c>
      <c r="H11" s="46">
        <v>0</v>
      </c>
      <c r="I11" s="46">
        <v>0</v>
      </c>
      <c r="J11" s="47">
        <v>0</v>
      </c>
      <c r="K11" s="46">
        <v>0</v>
      </c>
      <c r="L11" s="47">
        <v>0</v>
      </c>
      <c r="M11" s="46">
        <v>0</v>
      </c>
      <c r="N11" s="47">
        <v>0</v>
      </c>
      <c r="O11" s="46">
        <v>0</v>
      </c>
      <c r="P11" s="47">
        <v>0</v>
      </c>
      <c r="Q11" s="46">
        <v>0</v>
      </c>
      <c r="R11" s="47">
        <v>0</v>
      </c>
      <c r="S11" s="46">
        <v>0</v>
      </c>
      <c r="T11" s="47">
        <v>0</v>
      </c>
      <c r="U11" s="46">
        <v>0</v>
      </c>
      <c r="V11" s="47">
        <v>0</v>
      </c>
      <c r="W11" s="46">
        <v>0</v>
      </c>
      <c r="X11" s="47">
        <v>0</v>
      </c>
      <c r="Y11" s="46">
        <v>0</v>
      </c>
      <c r="Z11" s="47">
        <v>0</v>
      </c>
      <c r="AA11" s="46">
        <v>0</v>
      </c>
      <c r="AB11" s="47">
        <v>0</v>
      </c>
      <c r="AC11" s="46">
        <v>0</v>
      </c>
      <c r="AD11" s="47">
        <v>0</v>
      </c>
      <c r="AE11" s="46">
        <v>439.74236500000001</v>
      </c>
      <c r="AF11" s="47">
        <v>2.86587821809124E-2</v>
      </c>
      <c r="AG11" s="46">
        <v>408.174823</v>
      </c>
      <c r="AH11" s="47">
        <v>2.8985206155317401E-2</v>
      </c>
      <c r="AI11" s="46">
        <v>408.174823</v>
      </c>
      <c r="AJ11" s="47" t="e">
        <f>#NUM!</f>
        <v>#NUM!</v>
      </c>
      <c r="AK11" s="46">
        <v>-31.567542</v>
      </c>
      <c r="AL11" s="47">
        <v>-7.1786447048375696E-2</v>
      </c>
    </row>
    <row r="12" spans="1:38" ht="15.6" customHeight="1">
      <c r="A12" s="46" t="s">
        <v>2</v>
      </c>
      <c r="B12" s="46" t="s">
        <v>208</v>
      </c>
      <c r="C12" s="46">
        <v>0</v>
      </c>
      <c r="D12" s="46">
        <v>0</v>
      </c>
      <c r="E12" s="46">
        <v>0</v>
      </c>
      <c r="F12" s="46">
        <v>0</v>
      </c>
      <c r="G12" s="46">
        <v>0</v>
      </c>
      <c r="H12" s="46">
        <v>0</v>
      </c>
      <c r="I12" s="46">
        <v>187.64989780240001</v>
      </c>
      <c r="J12" s="47">
        <v>2.1319202868296999E-2</v>
      </c>
      <c r="K12" s="46">
        <v>198.0457419107</v>
      </c>
      <c r="L12" s="47">
        <v>1.7361985164859501E-2</v>
      </c>
      <c r="M12" s="46">
        <v>180.12978880700001</v>
      </c>
      <c r="N12" s="47">
        <v>1.5395087397315099E-2</v>
      </c>
      <c r="O12" s="46">
        <v>324.14243565300001</v>
      </c>
      <c r="P12" s="47">
        <v>2.6710053955724299E-2</v>
      </c>
      <c r="Q12" s="46">
        <v>600.92366367237003</v>
      </c>
      <c r="R12" s="47">
        <v>4.4921713499055202E-2</v>
      </c>
      <c r="S12" s="46">
        <v>551.80045742718505</v>
      </c>
      <c r="T12" s="47">
        <v>3.9270587739109297E-2</v>
      </c>
      <c r="U12" s="46">
        <v>603.32336323753202</v>
      </c>
      <c r="V12" s="47">
        <v>4.1488285692003801E-2</v>
      </c>
      <c r="W12" s="46">
        <v>653.08565680330003</v>
      </c>
      <c r="X12" s="47">
        <v>4.3035088889403002E-2</v>
      </c>
      <c r="Y12" s="46">
        <v>534.03220623172194</v>
      </c>
      <c r="Z12" s="47">
        <v>3.6888280883242697E-2</v>
      </c>
      <c r="AA12" s="46">
        <v>426.14761303229102</v>
      </c>
      <c r="AB12" s="47">
        <v>3.7307080709596603E-2</v>
      </c>
      <c r="AC12" s="46">
        <v>313.72749895394401</v>
      </c>
      <c r="AD12" s="47">
        <v>2.4537403139073901E-2</v>
      </c>
      <c r="AE12" s="46">
        <v>326.36682564554201</v>
      </c>
      <c r="AF12" s="47">
        <v>2.1276241998265399E-2</v>
      </c>
      <c r="AG12" s="46">
        <v>386.462508218209</v>
      </c>
      <c r="AH12" s="47">
        <v>2.7443376810151399E-2</v>
      </c>
      <c r="AI12" s="46">
        <v>-147.56969801351201</v>
      </c>
      <c r="AJ12" s="47">
        <v>-0.276331083203399</v>
      </c>
      <c r="AK12" s="46">
        <v>60.095682572666902</v>
      </c>
      <c r="AL12" s="47">
        <v>0.184135389538442</v>
      </c>
    </row>
    <row r="13" spans="1:38" ht="15.6" customHeight="1">
      <c r="A13" s="46" t="s">
        <v>2</v>
      </c>
      <c r="B13" s="46" t="s">
        <v>209</v>
      </c>
      <c r="C13" s="46">
        <v>0</v>
      </c>
      <c r="D13" s="46">
        <v>0</v>
      </c>
      <c r="E13" s="46">
        <v>0</v>
      </c>
      <c r="F13" s="46">
        <v>0</v>
      </c>
      <c r="G13" s="46">
        <v>0</v>
      </c>
      <c r="H13" s="46">
        <v>0</v>
      </c>
      <c r="I13" s="46">
        <v>0</v>
      </c>
      <c r="J13" s="47">
        <v>0</v>
      </c>
      <c r="K13" s="46">
        <v>0</v>
      </c>
      <c r="L13" s="47">
        <v>0</v>
      </c>
      <c r="M13" s="46">
        <v>0</v>
      </c>
      <c r="N13" s="47">
        <v>0</v>
      </c>
      <c r="O13" s="46">
        <v>0</v>
      </c>
      <c r="P13" s="47">
        <v>0</v>
      </c>
      <c r="Q13" s="46">
        <v>0</v>
      </c>
      <c r="R13" s="47">
        <v>0</v>
      </c>
      <c r="S13" s="46">
        <v>0</v>
      </c>
      <c r="T13" s="47">
        <v>0</v>
      </c>
      <c r="U13" s="46">
        <v>0</v>
      </c>
      <c r="V13" s="47">
        <v>0</v>
      </c>
      <c r="W13" s="46">
        <v>0</v>
      </c>
      <c r="X13" s="47">
        <v>0</v>
      </c>
      <c r="Y13" s="46">
        <v>0</v>
      </c>
      <c r="Z13" s="47">
        <v>0</v>
      </c>
      <c r="AA13" s="46">
        <v>0</v>
      </c>
      <c r="AB13" s="47">
        <v>0</v>
      </c>
      <c r="AC13" s="46">
        <v>0</v>
      </c>
      <c r="AD13" s="47">
        <v>0</v>
      </c>
      <c r="AE13" s="46">
        <v>166.65079466</v>
      </c>
      <c r="AF13" s="47">
        <v>1.0860924951901999E-2</v>
      </c>
      <c r="AG13" s="46">
        <v>213.98204603849999</v>
      </c>
      <c r="AH13" s="47">
        <v>1.5195238335321199E-2</v>
      </c>
      <c r="AI13" s="46">
        <v>213.98204603849999</v>
      </c>
      <c r="AJ13" s="47" t="e">
        <f>#NUM!</f>
        <v>#NUM!</v>
      </c>
      <c r="AK13" s="46">
        <v>47.331251378499999</v>
      </c>
      <c r="AL13" s="47">
        <v>0.284014555556515</v>
      </c>
    </row>
    <row r="14" spans="1:38">
      <c r="A14" s="46" t="s">
        <v>2</v>
      </c>
      <c r="B14" s="46" t="s">
        <v>210</v>
      </c>
      <c r="C14" s="46">
        <v>0</v>
      </c>
      <c r="D14" s="46">
        <v>0</v>
      </c>
      <c r="E14" s="46">
        <v>0</v>
      </c>
      <c r="F14" s="46">
        <v>0</v>
      </c>
      <c r="G14" s="46">
        <v>0</v>
      </c>
      <c r="H14" s="46">
        <v>0</v>
      </c>
      <c r="I14" s="46">
        <v>22.417229160000002</v>
      </c>
      <c r="J14" s="47">
        <v>2.5468570023438101E-3</v>
      </c>
      <c r="K14" s="46">
        <v>40.112708959999999</v>
      </c>
      <c r="L14" s="47">
        <v>3.5165424470467699E-3</v>
      </c>
      <c r="M14" s="46">
        <v>57.497488230000002</v>
      </c>
      <c r="N14" s="47">
        <v>4.9141169946930402E-3</v>
      </c>
      <c r="O14" s="46">
        <v>56.922233746000003</v>
      </c>
      <c r="P14" s="47">
        <v>4.6905180174052303E-3</v>
      </c>
      <c r="Q14" s="46">
        <v>66.460031287099994</v>
      </c>
      <c r="R14" s="47">
        <v>4.9681825913999497E-3</v>
      </c>
      <c r="S14" s="46">
        <v>67.167335408400007</v>
      </c>
      <c r="T14" s="47">
        <v>4.7801713515357499E-3</v>
      </c>
      <c r="U14" s="46">
        <v>69.573158158400005</v>
      </c>
      <c r="V14" s="47">
        <v>4.7842852408058398E-3</v>
      </c>
      <c r="W14" s="46">
        <v>86.619743079499997</v>
      </c>
      <c r="X14" s="47">
        <v>5.7078092347789197E-3</v>
      </c>
      <c r="Y14" s="46">
        <v>65.786394899300007</v>
      </c>
      <c r="Z14" s="47">
        <v>4.5441959960900004E-3</v>
      </c>
      <c r="AA14" s="46">
        <v>76.072038727334203</v>
      </c>
      <c r="AB14" s="47">
        <v>6.6597244751648204E-3</v>
      </c>
      <c r="AC14" s="46">
        <v>90.2268063088991</v>
      </c>
      <c r="AD14" s="47">
        <v>7.0568615366343899E-3</v>
      </c>
      <c r="AE14" s="46">
        <v>165.34687392000001</v>
      </c>
      <c r="AF14" s="47">
        <v>1.07759461473949E-2</v>
      </c>
      <c r="AG14" s="46">
        <v>186.06887211</v>
      </c>
      <c r="AH14" s="47">
        <v>1.3213075166068599E-2</v>
      </c>
      <c r="AI14" s="46">
        <v>120.28247721069999</v>
      </c>
      <c r="AJ14" s="47">
        <v>1.8283792172350799</v>
      </c>
      <c r="AK14" s="46">
        <v>20.721998190000001</v>
      </c>
      <c r="AL14" s="47">
        <v>0.12532440256491301</v>
      </c>
    </row>
    <row r="15" spans="1:38" ht="15.6">
      <c r="A15" s="46" t="s">
        <v>2</v>
      </c>
      <c r="B15" s="46" t="s">
        <v>211</v>
      </c>
      <c r="C15" s="46">
        <v>0</v>
      </c>
      <c r="D15" s="47">
        <v>0</v>
      </c>
      <c r="E15" s="46">
        <v>0</v>
      </c>
      <c r="F15" s="47">
        <v>0</v>
      </c>
      <c r="G15" s="46">
        <v>0</v>
      </c>
      <c r="H15" s="47">
        <v>0</v>
      </c>
      <c r="I15" s="46">
        <v>0</v>
      </c>
      <c r="J15" s="47">
        <v>0</v>
      </c>
      <c r="K15" s="46">
        <v>0</v>
      </c>
      <c r="L15" s="47">
        <v>0</v>
      </c>
      <c r="M15" s="46">
        <v>0</v>
      </c>
      <c r="N15" s="47">
        <v>0</v>
      </c>
      <c r="O15" s="46">
        <v>0</v>
      </c>
      <c r="P15" s="47">
        <v>0</v>
      </c>
      <c r="Q15" s="46">
        <v>0</v>
      </c>
      <c r="R15" s="47">
        <v>0</v>
      </c>
      <c r="S15" s="46">
        <v>0</v>
      </c>
      <c r="T15" s="47">
        <v>0</v>
      </c>
      <c r="U15" s="46">
        <v>0</v>
      </c>
      <c r="V15" s="47">
        <v>0</v>
      </c>
      <c r="W15" s="46">
        <v>0</v>
      </c>
      <c r="X15" s="47">
        <v>0</v>
      </c>
      <c r="Y15" s="46">
        <v>0</v>
      </c>
      <c r="Z15" s="47">
        <v>0</v>
      </c>
      <c r="AA15" s="46">
        <v>0</v>
      </c>
      <c r="AB15" s="47">
        <v>0</v>
      </c>
      <c r="AC15" s="46">
        <v>523.9</v>
      </c>
      <c r="AD15" s="47">
        <v>4.09755139330263E-2</v>
      </c>
      <c r="AE15" s="46">
        <v>466.3</v>
      </c>
      <c r="AF15" s="47">
        <v>3.0389589893071701E-2</v>
      </c>
      <c r="AG15" s="46">
        <v>98.3</v>
      </c>
      <c r="AH15" s="47">
        <v>6.9804544634241199E-3</v>
      </c>
      <c r="AI15" s="46">
        <v>98.3</v>
      </c>
      <c r="AJ15" s="47" t="e">
        <f>#NUM!</f>
        <v>#NUM!</v>
      </c>
      <c r="AK15" s="46">
        <v>-368</v>
      </c>
      <c r="AL15" s="47">
        <v>-0.78919150761312495</v>
      </c>
    </row>
    <row r="16" spans="1:38" ht="15.6" customHeight="1">
      <c r="A16" s="46" t="s">
        <v>2</v>
      </c>
      <c r="B16" s="46" t="s">
        <v>212</v>
      </c>
      <c r="C16" s="46">
        <v>0</v>
      </c>
      <c r="D16" s="46">
        <v>0</v>
      </c>
      <c r="E16" s="46">
        <v>0</v>
      </c>
      <c r="F16" s="46">
        <v>0</v>
      </c>
      <c r="G16" s="46">
        <v>0</v>
      </c>
      <c r="H16" s="46">
        <v>0</v>
      </c>
      <c r="I16" s="46">
        <v>9.8486649659999994</v>
      </c>
      <c r="J16" s="47">
        <v>1.1189224659911201E-3</v>
      </c>
      <c r="K16" s="46">
        <v>9.5009309999999996</v>
      </c>
      <c r="L16" s="47">
        <v>8.3291375761430301E-4</v>
      </c>
      <c r="M16" s="46">
        <v>7.9058574000000004</v>
      </c>
      <c r="N16" s="47">
        <v>6.7568705004211098E-4</v>
      </c>
      <c r="O16" s="46">
        <v>8.537096</v>
      </c>
      <c r="P16" s="47">
        <v>7.0347560116844603E-4</v>
      </c>
      <c r="Q16" s="46">
        <v>23.99975203</v>
      </c>
      <c r="R16" s="47">
        <v>1.7940880845854401E-3</v>
      </c>
      <c r="S16" s="46">
        <v>30.516946000000001</v>
      </c>
      <c r="T16" s="47">
        <v>2.17183293216244E-3</v>
      </c>
      <c r="U16" s="46">
        <v>24.856168</v>
      </c>
      <c r="V16" s="47">
        <v>1.70926548187798E-3</v>
      </c>
      <c r="W16" s="46">
        <v>27.4</v>
      </c>
      <c r="X16" s="47">
        <v>1.80552340001059E-3</v>
      </c>
      <c r="Y16" s="46">
        <v>17.03</v>
      </c>
      <c r="Z16" s="47">
        <v>1.17634744891966E-3</v>
      </c>
      <c r="AA16" s="46">
        <v>13.026</v>
      </c>
      <c r="AB16" s="47">
        <v>1.1403608009564999E-3</v>
      </c>
      <c r="AC16" s="46">
        <v>170.562059</v>
      </c>
      <c r="AD16" s="47">
        <v>1.33400802156903E-2</v>
      </c>
      <c r="AE16" s="46">
        <v>257.49697600000002</v>
      </c>
      <c r="AF16" s="47">
        <v>1.6781530129414801E-2</v>
      </c>
      <c r="AG16" s="46">
        <v>94.554670999999999</v>
      </c>
      <c r="AH16" s="47">
        <v>6.7144921182049804E-3</v>
      </c>
      <c r="AI16" s="46">
        <v>77.524670999999998</v>
      </c>
      <c r="AJ16" s="47">
        <v>4.5522413975337601</v>
      </c>
      <c r="AK16" s="46">
        <v>-162.942305</v>
      </c>
      <c r="AL16" s="47">
        <v>-0.63279308181079397</v>
      </c>
    </row>
    <row r="17" spans="1:38">
      <c r="A17" s="46" t="s">
        <v>2</v>
      </c>
      <c r="B17" s="46" t="s">
        <v>213</v>
      </c>
      <c r="C17" s="46">
        <v>0</v>
      </c>
      <c r="D17" s="46">
        <v>0</v>
      </c>
      <c r="E17" s="46">
        <v>0</v>
      </c>
      <c r="F17" s="46">
        <v>0</v>
      </c>
      <c r="G17" s="46">
        <v>0</v>
      </c>
      <c r="H17" s="46">
        <v>0</v>
      </c>
      <c r="I17" s="46">
        <v>0</v>
      </c>
      <c r="J17" s="46">
        <v>0</v>
      </c>
      <c r="K17" s="46">
        <v>0</v>
      </c>
      <c r="L17" s="46">
        <v>0</v>
      </c>
      <c r="M17" s="46">
        <v>0</v>
      </c>
      <c r="N17" s="46">
        <v>0</v>
      </c>
      <c r="O17" s="46">
        <v>21.611000000000001</v>
      </c>
      <c r="P17" s="47">
        <v>1.7807942205231499E-3</v>
      </c>
      <c r="Q17" s="46">
        <v>28.265000000000001</v>
      </c>
      <c r="R17" s="47">
        <v>2.1129343189637698E-3</v>
      </c>
      <c r="S17" s="46">
        <v>24.123000000000001</v>
      </c>
      <c r="T17" s="47">
        <v>1.7167879715930499E-3</v>
      </c>
      <c r="U17" s="46">
        <v>20.399999999999999</v>
      </c>
      <c r="V17" s="47">
        <v>1.40283151571517E-3</v>
      </c>
      <c r="W17" s="46">
        <v>20.81</v>
      </c>
      <c r="X17" s="47">
        <v>1.3712752538036601E-3</v>
      </c>
      <c r="Y17" s="46">
        <v>17.934000000000001</v>
      </c>
      <c r="Z17" s="47">
        <v>1.23879125947887E-3</v>
      </c>
      <c r="AA17" s="46">
        <v>21.17</v>
      </c>
      <c r="AB17" s="47">
        <v>1.8533270502264099E-3</v>
      </c>
      <c r="AC17" s="46">
        <v>218.2</v>
      </c>
      <c r="AD17" s="47">
        <v>1.7065961328853501E-2</v>
      </c>
      <c r="AE17" s="46">
        <v>169.063333</v>
      </c>
      <c r="AF17" s="47">
        <v>1.10181543123007E-2</v>
      </c>
      <c r="AG17" s="46">
        <v>90.525301999999996</v>
      </c>
      <c r="AH17" s="47">
        <v>6.4283595971385199E-3</v>
      </c>
      <c r="AI17" s="46">
        <v>72.591301999999999</v>
      </c>
      <c r="AJ17" s="47">
        <v>4.0476916471506597</v>
      </c>
      <c r="AK17" s="46">
        <v>-78.538031000000004</v>
      </c>
      <c r="AL17" s="47">
        <v>-0.46454798687779297</v>
      </c>
    </row>
    <row r="18" spans="1:38">
      <c r="A18" s="46" t="s">
        <v>2</v>
      </c>
      <c r="B18" s="46" t="s">
        <v>214</v>
      </c>
      <c r="C18" s="46">
        <v>7.2374999999999998</v>
      </c>
      <c r="D18" s="47">
        <v>9.9130578771564797E-4</v>
      </c>
      <c r="E18" s="46">
        <v>54.146820568999999</v>
      </c>
      <c r="F18" s="47">
        <v>6.3487173954246299E-3</v>
      </c>
      <c r="G18" s="46">
        <v>91.003674759999996</v>
      </c>
      <c r="H18" s="47">
        <v>1.0546720355437E-2</v>
      </c>
      <c r="I18" s="46">
        <v>19.713503863</v>
      </c>
      <c r="J18" s="47">
        <v>2.2396824779665702E-3</v>
      </c>
      <c r="K18" s="46">
        <v>30.394130878999999</v>
      </c>
      <c r="L18" s="47">
        <v>2.6645483226695101E-3</v>
      </c>
      <c r="M18" s="46">
        <v>3.2324832780000001</v>
      </c>
      <c r="N18" s="47">
        <v>2.7626947716287903E-4</v>
      </c>
      <c r="O18" s="46">
        <v>0</v>
      </c>
      <c r="P18" s="47">
        <v>0</v>
      </c>
      <c r="Q18" s="46">
        <v>2.2488535500000002</v>
      </c>
      <c r="R18" s="47">
        <v>1.6811179352975401E-4</v>
      </c>
      <c r="S18" s="46">
        <v>2.8913632599999999</v>
      </c>
      <c r="T18" s="47">
        <v>2.0577281707391499E-4</v>
      </c>
      <c r="U18" s="46">
        <v>3.5338729600000001</v>
      </c>
      <c r="V18" s="47">
        <v>2.4301119415792301E-4</v>
      </c>
      <c r="W18" s="46">
        <v>0</v>
      </c>
      <c r="X18" s="47">
        <v>0</v>
      </c>
      <c r="Y18" s="46">
        <v>44.385826475092003</v>
      </c>
      <c r="Z18" s="47">
        <v>3.0659514822175601E-3</v>
      </c>
      <c r="AA18" s="46">
        <v>0</v>
      </c>
      <c r="AB18" s="47">
        <v>0</v>
      </c>
      <c r="AC18" s="46">
        <v>0</v>
      </c>
      <c r="AD18" s="47">
        <v>0</v>
      </c>
      <c r="AE18" s="46">
        <v>0</v>
      </c>
      <c r="AF18" s="47">
        <v>0</v>
      </c>
      <c r="AG18" s="46">
        <v>24.48</v>
      </c>
      <c r="AH18" s="47">
        <v>1.7383675001487501E-3</v>
      </c>
      <c r="AI18" s="46">
        <v>-19.905826475091999</v>
      </c>
      <c r="AJ18" s="47">
        <v>-0.44847258811914997</v>
      </c>
      <c r="AK18" s="46">
        <v>24.48</v>
      </c>
      <c r="AL18" s="47" t="e">
        <f>#NUM!</f>
        <v>#NUM!</v>
      </c>
    </row>
    <row r="19" spans="1:38">
      <c r="A19" s="46" t="s">
        <v>2</v>
      </c>
      <c r="B19" s="46" t="s">
        <v>215</v>
      </c>
      <c r="C19" s="46">
        <v>0</v>
      </c>
      <c r="D19" s="46">
        <v>0</v>
      </c>
      <c r="E19" s="46">
        <v>0</v>
      </c>
      <c r="F19" s="46">
        <v>0</v>
      </c>
      <c r="G19" s="46">
        <v>0</v>
      </c>
      <c r="H19" s="46">
        <v>0</v>
      </c>
      <c r="I19" s="46">
        <v>0</v>
      </c>
      <c r="J19" s="46">
        <v>0</v>
      </c>
      <c r="K19" s="46">
        <v>0</v>
      </c>
      <c r="L19" s="46">
        <v>0</v>
      </c>
      <c r="M19" s="46">
        <v>0</v>
      </c>
      <c r="N19" s="46">
        <v>0</v>
      </c>
      <c r="O19" s="46">
        <v>1.8057927899999999</v>
      </c>
      <c r="P19" s="47">
        <v>1.48801321729414E-4</v>
      </c>
      <c r="Q19" s="46">
        <v>9.2950842900000001</v>
      </c>
      <c r="R19" s="47">
        <v>6.9484884464892998E-4</v>
      </c>
      <c r="S19" s="46">
        <v>14.39156857</v>
      </c>
      <c r="T19" s="47">
        <v>1.02422052867937E-3</v>
      </c>
      <c r="U19" s="46">
        <v>10.847780340357099</v>
      </c>
      <c r="V19" s="47">
        <v>7.4596118318668203E-4</v>
      </c>
      <c r="W19" s="46">
        <v>13.078605636400001</v>
      </c>
      <c r="X19" s="47">
        <v>8.6181490934418104E-4</v>
      </c>
      <c r="Y19" s="46">
        <v>7.5679317897735601</v>
      </c>
      <c r="Z19" s="47">
        <v>5.2275497677616598E-4</v>
      </c>
      <c r="AA19" s="46">
        <v>2.8319034420000002</v>
      </c>
      <c r="AB19" s="47">
        <v>2.4791890659838802E-4</v>
      </c>
      <c r="AC19" s="46">
        <v>26.858051698666699</v>
      </c>
      <c r="AD19" s="47">
        <v>2.10063460888081E-3</v>
      </c>
      <c r="AE19" s="46">
        <v>34.158789489999997</v>
      </c>
      <c r="AF19" s="47">
        <v>2.2261882990454E-3</v>
      </c>
      <c r="AG19" s="46">
        <v>13.2458036179583</v>
      </c>
      <c r="AH19" s="47">
        <v>9.4060761939589697E-4</v>
      </c>
      <c r="AI19" s="46">
        <v>5.6778718281847702</v>
      </c>
      <c r="AJ19" s="47">
        <v>0.75025409661556397</v>
      </c>
      <c r="AK19" s="46">
        <v>-20.912985872041698</v>
      </c>
      <c r="AL19" s="47">
        <v>-0.61222854159290296</v>
      </c>
    </row>
    <row r="20" spans="1:38" ht="15.6" customHeight="1">
      <c r="A20" s="46" t="s">
        <v>2</v>
      </c>
      <c r="B20" s="46" t="s">
        <v>216</v>
      </c>
      <c r="C20" s="46">
        <v>0</v>
      </c>
      <c r="D20" s="46">
        <v>0</v>
      </c>
      <c r="E20" s="46">
        <v>0</v>
      </c>
      <c r="F20" s="46">
        <v>0</v>
      </c>
      <c r="G20" s="46">
        <v>0</v>
      </c>
      <c r="H20" s="46">
        <v>0</v>
      </c>
      <c r="I20" s="46">
        <v>2.0291359999999998</v>
      </c>
      <c r="J20" s="47">
        <v>2.3053336312987499E-4</v>
      </c>
      <c r="K20" s="46">
        <v>1.0438529999999999</v>
      </c>
      <c r="L20" s="47">
        <v>9.1510981884508199E-5</v>
      </c>
      <c r="M20" s="46">
        <v>0</v>
      </c>
      <c r="N20" s="46">
        <v>0</v>
      </c>
      <c r="O20" s="46">
        <v>0.72918400000000005</v>
      </c>
      <c r="P20" s="47">
        <v>6.0086375128311999E-5</v>
      </c>
      <c r="Q20" s="46">
        <v>1.51624888</v>
      </c>
      <c r="R20" s="47">
        <v>1.13346339806913E-4</v>
      </c>
      <c r="S20" s="46">
        <v>4.1705632783000004</v>
      </c>
      <c r="T20" s="47">
        <v>2.9681104634386702E-4</v>
      </c>
      <c r="U20" s="46">
        <v>8.8562107399999999</v>
      </c>
      <c r="V20" s="47">
        <v>6.0900840862191795E-4</v>
      </c>
      <c r="W20" s="46">
        <v>12.452309420000001</v>
      </c>
      <c r="X20" s="47">
        <v>8.2054511102125003E-4</v>
      </c>
      <c r="Y20" s="46">
        <v>7.6908494239999996</v>
      </c>
      <c r="Z20" s="47">
        <v>5.3124551379610198E-4</v>
      </c>
      <c r="AA20" s="46">
        <v>6.2959499000000001</v>
      </c>
      <c r="AB20" s="47">
        <v>5.5117875562306297E-4</v>
      </c>
      <c r="AC20" s="46">
        <v>4.2067218220000004</v>
      </c>
      <c r="AD20" s="47">
        <v>3.2901811152839599E-4</v>
      </c>
      <c r="AE20" s="46">
        <v>10.3325184</v>
      </c>
      <c r="AF20" s="47">
        <v>6.7338836958742796E-4</v>
      </c>
      <c r="AG20" s="46">
        <v>10.97105477</v>
      </c>
      <c r="AH20" s="47">
        <v>7.7907373588725405E-4</v>
      </c>
      <c r="AI20" s="46">
        <v>3.2802053459999998</v>
      </c>
      <c r="AJ20" s="47">
        <v>0.42650755009762897</v>
      </c>
      <c r="AK20" s="46">
        <v>0.63853637000000096</v>
      </c>
      <c r="AL20" s="47">
        <v>6.1798715983898002E-2</v>
      </c>
    </row>
    <row r="21" spans="1:38" ht="15.6" customHeight="1">
      <c r="A21" s="46" t="s">
        <v>2</v>
      </c>
      <c r="B21" s="46" t="s">
        <v>217</v>
      </c>
      <c r="C21" s="46">
        <v>0</v>
      </c>
      <c r="D21" s="46">
        <v>0</v>
      </c>
      <c r="E21" s="46">
        <v>0</v>
      </c>
      <c r="F21" s="46">
        <v>0</v>
      </c>
      <c r="G21" s="46">
        <v>0</v>
      </c>
      <c r="H21" s="46">
        <v>0</v>
      </c>
      <c r="I21" s="46">
        <v>0</v>
      </c>
      <c r="J21" s="46">
        <v>0</v>
      </c>
      <c r="K21" s="46">
        <v>0</v>
      </c>
      <c r="L21" s="46">
        <v>0</v>
      </c>
      <c r="M21" s="46">
        <v>0</v>
      </c>
      <c r="N21" s="46">
        <v>0</v>
      </c>
      <c r="O21" s="46">
        <v>0</v>
      </c>
      <c r="P21" s="47">
        <v>0</v>
      </c>
      <c r="Q21" s="46">
        <v>5.5335000000000002E-2</v>
      </c>
      <c r="R21" s="47">
        <v>4.1365370790681197E-6</v>
      </c>
      <c r="S21" s="46">
        <v>0.224999</v>
      </c>
      <c r="T21" s="47">
        <v>1.60127503552818E-5</v>
      </c>
      <c r="U21" s="46">
        <v>0.27010400000000001</v>
      </c>
      <c r="V21" s="47">
        <v>1.8574039398075001E-5</v>
      </c>
      <c r="W21" s="46">
        <v>0.31606800000000002</v>
      </c>
      <c r="X21" s="47">
        <v>2.08273054742535E-5</v>
      </c>
      <c r="Y21" s="46">
        <v>0.23844299999999999</v>
      </c>
      <c r="Z21" s="47">
        <v>1.64704530101439E-5</v>
      </c>
      <c r="AA21" s="46">
        <v>1.516357</v>
      </c>
      <c r="AB21" s="47">
        <v>1.32749430604637E-4</v>
      </c>
      <c r="AC21" s="46">
        <v>3.0662919999999998</v>
      </c>
      <c r="AD21" s="47">
        <v>2.3982227632893101E-4</v>
      </c>
      <c r="AE21" s="46">
        <v>3.8492358499999999</v>
      </c>
      <c r="AF21" s="47">
        <v>2.5086146018273503E-4</v>
      </c>
      <c r="AG21" s="46">
        <v>4.0216118525000004</v>
      </c>
      <c r="AH21" s="47">
        <v>2.8558167249178999E-4</v>
      </c>
      <c r="AI21" s="46">
        <v>3.7831688524999998</v>
      </c>
      <c r="AJ21" s="47">
        <v>15.8661351035677</v>
      </c>
      <c r="AK21" s="46">
        <v>0.17237600249999999</v>
      </c>
      <c r="AL21" s="47">
        <v>4.4781875992348001E-2</v>
      </c>
    </row>
    <row r="22" spans="1:38">
      <c r="A22" s="46" t="s">
        <v>2</v>
      </c>
      <c r="B22" s="46" t="s">
        <v>218</v>
      </c>
      <c r="C22" s="46">
        <v>0</v>
      </c>
      <c r="D22" s="46">
        <v>0</v>
      </c>
      <c r="E22" s="46">
        <v>0</v>
      </c>
      <c r="F22" s="46">
        <v>0</v>
      </c>
      <c r="G22" s="46">
        <v>0</v>
      </c>
      <c r="H22" s="46">
        <v>0</v>
      </c>
      <c r="I22" s="46">
        <v>0</v>
      </c>
      <c r="J22" s="47">
        <v>0</v>
      </c>
      <c r="K22" s="46">
        <v>0</v>
      </c>
      <c r="L22" s="47">
        <v>0</v>
      </c>
      <c r="M22" s="46">
        <v>0</v>
      </c>
      <c r="N22" s="47">
        <v>0</v>
      </c>
      <c r="O22" s="46">
        <v>0.478829</v>
      </c>
      <c r="P22" s="47">
        <v>3.9456569146216202E-5</v>
      </c>
      <c r="Q22" s="46">
        <v>73.006782498999996</v>
      </c>
      <c r="R22" s="47">
        <v>5.4575813288257804E-3</v>
      </c>
      <c r="S22" s="46">
        <v>0.95892586879999997</v>
      </c>
      <c r="T22" s="47">
        <v>6.8244927961084905E-5</v>
      </c>
      <c r="U22" s="46">
        <v>83.371150828984597</v>
      </c>
      <c r="V22" s="47">
        <v>5.7331214649187301E-3</v>
      </c>
      <c r="W22" s="46">
        <v>80.071118220000002</v>
      </c>
      <c r="X22" s="47">
        <v>5.2762875040592702E-3</v>
      </c>
      <c r="Y22" s="46">
        <v>1.39328728</v>
      </c>
      <c r="Z22" s="47">
        <v>9.6241335140352796E-5</v>
      </c>
      <c r="AA22" s="46">
        <v>2.1745351300000002</v>
      </c>
      <c r="AB22" s="47">
        <v>1.9036961634844599E-4</v>
      </c>
      <c r="AC22" s="46">
        <v>3.2381549999999999</v>
      </c>
      <c r="AD22" s="47">
        <v>2.5326410635579001E-4</v>
      </c>
      <c r="AE22" s="46">
        <v>3.5180000200000001</v>
      </c>
      <c r="AF22" s="47">
        <v>2.292742394416E-4</v>
      </c>
      <c r="AG22" s="46">
        <v>3.6378989700000002</v>
      </c>
      <c r="AH22" s="47">
        <v>2.5833355140002598E-4</v>
      </c>
      <c r="AI22" s="46">
        <v>2.2446116900000002</v>
      </c>
      <c r="AJ22" s="47">
        <v>1.61101857615466</v>
      </c>
      <c r="AK22" s="46">
        <v>0.11989895</v>
      </c>
      <c r="AL22" s="47">
        <v>3.4081566037057601E-2</v>
      </c>
    </row>
    <row r="23" spans="1:38" ht="15.6">
      <c r="A23" s="46" t="s">
        <v>2</v>
      </c>
      <c r="B23" s="46" t="s">
        <v>219</v>
      </c>
      <c r="C23" s="46">
        <v>0</v>
      </c>
      <c r="D23" s="46">
        <v>0</v>
      </c>
      <c r="E23" s="46">
        <v>0</v>
      </c>
      <c r="F23" s="46">
        <v>0</v>
      </c>
      <c r="G23" s="46">
        <v>4.8912000000000004</v>
      </c>
      <c r="H23" s="47">
        <v>5.6685753337499005E-4</v>
      </c>
      <c r="I23" s="46">
        <v>5</v>
      </c>
      <c r="J23" s="47">
        <v>5.6805793975828905E-4</v>
      </c>
      <c r="K23" s="46">
        <v>3.0091331100000001</v>
      </c>
      <c r="L23" s="47">
        <v>2.63800291341103E-4</v>
      </c>
      <c r="M23" s="46">
        <v>2.1585070000000002</v>
      </c>
      <c r="N23" s="47">
        <v>1.8448033572237801E-4</v>
      </c>
      <c r="O23" s="46">
        <v>9.3833579799999995</v>
      </c>
      <c r="P23" s="47">
        <v>7.7320946091729995E-4</v>
      </c>
      <c r="Q23" s="46">
        <v>5.1107765523422897</v>
      </c>
      <c r="R23" s="47">
        <v>3.8205325222003802E-4</v>
      </c>
      <c r="S23" s="46">
        <v>5.7022993255000003</v>
      </c>
      <c r="T23" s="47">
        <v>4.0582178387603299E-4</v>
      </c>
      <c r="U23" s="46">
        <v>4.9935049999999999</v>
      </c>
      <c r="V23" s="47">
        <v>3.43384617053003E-4</v>
      </c>
      <c r="W23" s="46">
        <v>6.0821750000000003</v>
      </c>
      <c r="X23" s="47">
        <v>4.0078501041822598E-4</v>
      </c>
      <c r="Y23" s="46">
        <v>4.91578537</v>
      </c>
      <c r="Z23" s="47">
        <v>3.3955793185179499E-4</v>
      </c>
      <c r="AA23" s="46">
        <v>3.4712550000000002</v>
      </c>
      <c r="AB23" s="47">
        <v>3.0389092062983801E-4</v>
      </c>
      <c r="AC23" s="46">
        <v>3.7545071401399999</v>
      </c>
      <c r="AD23" s="47">
        <v>2.9364928351298598E-4</v>
      </c>
      <c r="AE23" s="46">
        <v>3.606948</v>
      </c>
      <c r="AF23" s="47">
        <v>2.3507113550425799E-4</v>
      </c>
      <c r="AG23" s="46">
        <v>3.436207</v>
      </c>
      <c r="AH23" s="47">
        <v>2.4401105280161999E-4</v>
      </c>
      <c r="AI23" s="46">
        <v>-1.47957837</v>
      </c>
      <c r="AJ23" s="47">
        <v>-0.30098514451618502</v>
      </c>
      <c r="AK23" s="46">
        <v>-0.170741</v>
      </c>
      <c r="AL23" s="47">
        <v>-4.7336695732791298E-2</v>
      </c>
    </row>
    <row r="24" spans="1:38" ht="14.55" customHeight="1">
      <c r="A24" s="46" t="s">
        <v>2</v>
      </c>
      <c r="B24" s="46" t="s">
        <v>220</v>
      </c>
      <c r="C24" s="46">
        <v>0</v>
      </c>
      <c r="D24" s="46">
        <v>0</v>
      </c>
      <c r="E24" s="46">
        <v>0</v>
      </c>
      <c r="F24" s="46">
        <v>0</v>
      </c>
      <c r="G24" s="46">
        <v>0</v>
      </c>
      <c r="H24" s="46">
        <v>0</v>
      </c>
      <c r="I24" s="46">
        <v>0</v>
      </c>
      <c r="J24" s="47">
        <v>0</v>
      </c>
      <c r="K24" s="46">
        <v>0</v>
      </c>
      <c r="L24" s="47">
        <v>0</v>
      </c>
      <c r="M24" s="46">
        <v>0</v>
      </c>
      <c r="N24" s="47">
        <v>0</v>
      </c>
      <c r="O24" s="46">
        <v>0</v>
      </c>
      <c r="P24" s="47">
        <v>0</v>
      </c>
      <c r="Q24" s="46">
        <v>0</v>
      </c>
      <c r="R24" s="47">
        <v>0</v>
      </c>
      <c r="S24" s="46">
        <v>2.5204460000000002</v>
      </c>
      <c r="T24" s="47">
        <v>1.7937534203249199E-4</v>
      </c>
      <c r="U24" s="46">
        <v>21.188680999999999</v>
      </c>
      <c r="V24" s="47">
        <v>1.4570661511389799E-3</v>
      </c>
      <c r="W24" s="46">
        <v>0</v>
      </c>
      <c r="X24" s="47">
        <v>0</v>
      </c>
      <c r="Y24" s="46">
        <v>0</v>
      </c>
      <c r="Z24" s="47">
        <v>0</v>
      </c>
      <c r="AA24" s="46">
        <v>18.071943999999998</v>
      </c>
      <c r="AB24" s="47">
        <v>1.5821078254783601E-3</v>
      </c>
      <c r="AC24" s="46">
        <v>50.703913999999997</v>
      </c>
      <c r="AD24" s="47">
        <v>3.9656784397136199E-3</v>
      </c>
      <c r="AE24" s="46">
        <v>0</v>
      </c>
      <c r="AF24" s="47">
        <v>0</v>
      </c>
      <c r="AG24" s="46">
        <v>0</v>
      </c>
      <c r="AH24" s="47">
        <v>0</v>
      </c>
      <c r="AI24" s="46">
        <v>0</v>
      </c>
      <c r="AJ24" s="47">
        <v>0</v>
      </c>
      <c r="AK24" s="46">
        <v>0</v>
      </c>
      <c r="AL24" s="47">
        <v>0</v>
      </c>
    </row>
    <row r="25" spans="1:38">
      <c r="A25" s="46" t="s">
        <v>2</v>
      </c>
      <c r="B25" s="46" t="s">
        <v>221</v>
      </c>
      <c r="C25" s="46">
        <v>0</v>
      </c>
      <c r="D25" s="47">
        <v>0</v>
      </c>
      <c r="E25" s="46">
        <v>0</v>
      </c>
      <c r="F25" s="47">
        <v>0</v>
      </c>
      <c r="G25" s="46">
        <v>0</v>
      </c>
      <c r="H25" s="47">
        <v>0</v>
      </c>
      <c r="I25" s="46">
        <v>0</v>
      </c>
      <c r="J25" s="47">
        <v>0</v>
      </c>
      <c r="K25" s="46">
        <v>0</v>
      </c>
      <c r="L25" s="47">
        <v>0</v>
      </c>
      <c r="M25" s="46">
        <v>0</v>
      </c>
      <c r="N25" s="47">
        <v>0</v>
      </c>
      <c r="O25" s="46">
        <v>0</v>
      </c>
      <c r="P25" s="47">
        <v>0</v>
      </c>
      <c r="Q25" s="46">
        <v>0</v>
      </c>
      <c r="R25" s="47">
        <v>0</v>
      </c>
      <c r="S25" s="46">
        <v>0</v>
      </c>
      <c r="T25" s="47">
        <v>0</v>
      </c>
      <c r="U25" s="46">
        <v>0</v>
      </c>
      <c r="V25" s="47">
        <v>0</v>
      </c>
      <c r="W25" s="46">
        <v>0</v>
      </c>
      <c r="X25" s="47">
        <v>0</v>
      </c>
      <c r="Y25" s="46">
        <v>0</v>
      </c>
      <c r="Z25" s="47">
        <v>0</v>
      </c>
      <c r="AA25" s="46">
        <v>0</v>
      </c>
      <c r="AB25" s="47">
        <v>0</v>
      </c>
      <c r="AC25" s="46">
        <v>3.3399999999999999E-2</v>
      </c>
      <c r="AD25" s="47">
        <v>2.6122965553790399E-6</v>
      </c>
      <c r="AE25" s="46">
        <v>0</v>
      </c>
      <c r="AF25" s="47">
        <v>0</v>
      </c>
      <c r="AG25" s="46">
        <v>0</v>
      </c>
      <c r="AH25" s="47">
        <v>0</v>
      </c>
      <c r="AI25" s="46">
        <v>0</v>
      </c>
      <c r="AJ25" s="47">
        <v>0</v>
      </c>
      <c r="AK25" s="46">
        <v>0</v>
      </c>
      <c r="AL25" s="47">
        <v>0</v>
      </c>
    </row>
    <row r="26" spans="1:38" ht="15.6" customHeight="1">
      <c r="A26" s="46" t="s">
        <v>2</v>
      </c>
      <c r="B26" s="46" t="s">
        <v>222</v>
      </c>
      <c r="C26" s="46">
        <v>0</v>
      </c>
      <c r="D26" s="47">
        <v>0</v>
      </c>
      <c r="E26" s="46">
        <v>0</v>
      </c>
      <c r="F26" s="47">
        <v>0</v>
      </c>
      <c r="G26" s="46">
        <v>0</v>
      </c>
      <c r="H26" s="47">
        <v>0</v>
      </c>
      <c r="I26" s="46">
        <v>0</v>
      </c>
      <c r="J26" s="47">
        <v>0</v>
      </c>
      <c r="K26" s="46">
        <v>0</v>
      </c>
      <c r="L26" s="47">
        <v>0</v>
      </c>
      <c r="M26" s="46">
        <v>0</v>
      </c>
      <c r="N26" s="47">
        <v>0</v>
      </c>
      <c r="O26" s="46">
        <v>0</v>
      </c>
      <c r="P26" s="47">
        <v>0</v>
      </c>
      <c r="Q26" s="46">
        <v>37.518589319999997</v>
      </c>
      <c r="R26" s="47">
        <v>2.8046812302612999E-3</v>
      </c>
      <c r="S26" s="46">
        <v>45.632546259999998</v>
      </c>
      <c r="T26" s="47">
        <v>3.2475814174162099E-3</v>
      </c>
      <c r="U26" s="46">
        <v>93.586060439999997</v>
      </c>
      <c r="V26" s="47">
        <v>6.4355625008262899E-3</v>
      </c>
      <c r="W26" s="46">
        <v>176.19418913999999</v>
      </c>
      <c r="X26" s="47">
        <v>1.16103186656263E-2</v>
      </c>
      <c r="Y26" s="46">
        <v>206.513031767162</v>
      </c>
      <c r="Z26" s="47">
        <v>1.42648900815012E-2</v>
      </c>
      <c r="AA26" s="46">
        <v>52.770810519999998</v>
      </c>
      <c r="AB26" s="47">
        <v>4.6198191119078101E-3</v>
      </c>
      <c r="AC26" s="46">
        <v>0</v>
      </c>
      <c r="AD26" s="47">
        <v>0</v>
      </c>
      <c r="AE26" s="46">
        <v>0</v>
      </c>
      <c r="AF26" s="47">
        <v>0</v>
      </c>
      <c r="AG26" s="46">
        <v>0</v>
      </c>
      <c r="AH26" s="47">
        <v>0</v>
      </c>
      <c r="AI26" s="46">
        <v>-206.513031767162</v>
      </c>
      <c r="AJ26" s="47">
        <v>-1</v>
      </c>
      <c r="AK26" s="46">
        <v>0</v>
      </c>
      <c r="AL26" s="47">
        <v>0</v>
      </c>
    </row>
    <row r="27" spans="1:38" ht="15.6" customHeight="1">
      <c r="A27" s="46" t="s">
        <v>2</v>
      </c>
      <c r="B27" s="46" t="s">
        <v>223</v>
      </c>
      <c r="C27" s="46">
        <v>0</v>
      </c>
      <c r="D27" s="47">
        <v>0</v>
      </c>
      <c r="E27" s="46">
        <v>0</v>
      </c>
      <c r="F27" s="47">
        <v>0</v>
      </c>
      <c r="G27" s="46">
        <v>0</v>
      </c>
      <c r="H27" s="47">
        <v>0</v>
      </c>
      <c r="I27" s="46">
        <v>0</v>
      </c>
      <c r="J27" s="47">
        <v>0</v>
      </c>
      <c r="K27" s="46">
        <v>0</v>
      </c>
      <c r="L27" s="47">
        <v>0</v>
      </c>
      <c r="M27" s="46">
        <v>0</v>
      </c>
      <c r="N27" s="47">
        <v>0</v>
      </c>
      <c r="O27" s="46">
        <v>0</v>
      </c>
      <c r="P27" s="47">
        <v>0</v>
      </c>
      <c r="Q27" s="46">
        <v>0</v>
      </c>
      <c r="R27" s="47">
        <v>0</v>
      </c>
      <c r="S27" s="46">
        <v>0</v>
      </c>
      <c r="T27" s="47">
        <v>0</v>
      </c>
      <c r="U27" s="46">
        <v>0</v>
      </c>
      <c r="V27" s="47">
        <v>0</v>
      </c>
      <c r="W27" s="46">
        <v>1.8112646800000001</v>
      </c>
      <c r="X27" s="47">
        <v>1.1935331253112E-4</v>
      </c>
      <c r="Y27" s="46">
        <v>2.8591345485000002</v>
      </c>
      <c r="Z27" s="47">
        <v>1.9749475233388301E-4</v>
      </c>
      <c r="AA27" s="46">
        <v>0.37346487</v>
      </c>
      <c r="AB27" s="47">
        <v>3.2694971463405198E-5</v>
      </c>
      <c r="AC27" s="46">
        <v>0</v>
      </c>
      <c r="AD27" s="47">
        <v>0</v>
      </c>
      <c r="AE27" s="46">
        <v>0</v>
      </c>
      <c r="AF27" s="47">
        <v>0</v>
      </c>
      <c r="AG27" s="46">
        <v>0</v>
      </c>
      <c r="AH27" s="47">
        <v>0</v>
      </c>
      <c r="AI27" s="46">
        <v>-2.8591345485000002</v>
      </c>
      <c r="AJ27" s="47">
        <v>-1</v>
      </c>
      <c r="AK27" s="46">
        <v>0</v>
      </c>
      <c r="AL27" s="47">
        <v>0</v>
      </c>
    </row>
    <row r="28" spans="1:38" ht="15.6">
      <c r="A28" s="46" t="s">
        <v>2</v>
      </c>
      <c r="B28" s="46" t="s">
        <v>224</v>
      </c>
      <c r="C28" s="46">
        <v>163.5247</v>
      </c>
      <c r="D28" s="47">
        <v>2.23976485726377E-2</v>
      </c>
      <c r="E28" s="46">
        <v>259.70852148300003</v>
      </c>
      <c r="F28" s="47">
        <v>3.0450837015961602E-2</v>
      </c>
      <c r="G28" s="46">
        <v>143.655193</v>
      </c>
      <c r="H28" s="47">
        <v>1.6648680970004898E-2</v>
      </c>
      <c r="I28" s="46">
        <v>288.33868290750002</v>
      </c>
      <c r="J28" s="47">
        <v>3.27586156330106E-2</v>
      </c>
      <c r="K28" s="46">
        <v>439.45328905100001</v>
      </c>
      <c r="L28" s="47">
        <v>3.8525349808290602E-2</v>
      </c>
      <c r="M28" s="46">
        <v>269.71700429999999</v>
      </c>
      <c r="N28" s="47">
        <v>2.3051805485596301E-2</v>
      </c>
      <c r="O28" s="46">
        <v>527.21828111599996</v>
      </c>
      <c r="P28" s="47">
        <v>4.3443952985309398E-2</v>
      </c>
      <c r="Q28" s="46">
        <v>695.71528504390096</v>
      </c>
      <c r="R28" s="47">
        <v>5.2007808314060502E-2</v>
      </c>
      <c r="S28" s="46">
        <v>764.31194258544895</v>
      </c>
      <c r="T28" s="47">
        <v>5.4394625443585601E-2</v>
      </c>
      <c r="U28" s="46">
        <v>847.42679152729397</v>
      </c>
      <c r="V28" s="47">
        <v>5.8274363255680001E-2</v>
      </c>
      <c r="W28" s="46">
        <v>952.63032927590803</v>
      </c>
      <c r="X28" s="47">
        <v>6.2773589455016099E-2</v>
      </c>
      <c r="Y28" s="46">
        <v>1002.16543219936</v>
      </c>
      <c r="Z28" s="47">
        <v>6.9224588935007797E-2</v>
      </c>
      <c r="AA28" s="46">
        <v>934.91316308309194</v>
      </c>
      <c r="AB28" s="47">
        <v>8.1846946374805205E-2</v>
      </c>
      <c r="AC28" s="46">
        <v>553.71176627099999</v>
      </c>
      <c r="AD28" s="47">
        <v>4.33071658593586E-2</v>
      </c>
      <c r="AE28" s="46">
        <v>0</v>
      </c>
      <c r="AF28" s="47">
        <v>0</v>
      </c>
      <c r="AG28" s="46">
        <v>0</v>
      </c>
      <c r="AH28" s="47">
        <v>0</v>
      </c>
      <c r="AI28" s="46">
        <v>-1002.09432111936</v>
      </c>
      <c r="AJ28" s="47">
        <v>-1</v>
      </c>
      <c r="AK28" s="46">
        <v>0</v>
      </c>
      <c r="AL28" s="47">
        <v>0</v>
      </c>
    </row>
    <row r="29" spans="1:38">
      <c r="A29" s="46" t="s">
        <v>2</v>
      </c>
      <c r="B29" s="46" t="s">
        <v>225</v>
      </c>
      <c r="C29" s="46">
        <v>233.30511999999999</v>
      </c>
      <c r="D29" s="47">
        <v>3.1955332056607097E-2</v>
      </c>
      <c r="E29" s="46">
        <v>228.42421340300001</v>
      </c>
      <c r="F29" s="47">
        <v>2.6782750343019801E-2</v>
      </c>
      <c r="G29" s="46">
        <v>90.686402939999994</v>
      </c>
      <c r="H29" s="47">
        <v>1.05099506626633E-2</v>
      </c>
      <c r="I29" s="46">
        <v>103.36640748000001</v>
      </c>
      <c r="J29" s="47">
        <v>1.1743621694660899E-2</v>
      </c>
      <c r="K29" s="46">
        <v>99.844103599999997</v>
      </c>
      <c r="L29" s="47">
        <v>8.7529872077912897E-3</v>
      </c>
      <c r="M29" s="46">
        <v>41.994319985000097</v>
      </c>
      <c r="N29" s="47">
        <v>3.5891133312358002E-3</v>
      </c>
      <c r="O29" s="46">
        <v>0</v>
      </c>
      <c r="P29" s="47">
        <v>0</v>
      </c>
      <c r="Q29" s="46">
        <v>0</v>
      </c>
      <c r="R29" s="47">
        <v>0</v>
      </c>
      <c r="S29" s="46">
        <v>0</v>
      </c>
      <c r="T29" s="47">
        <v>0</v>
      </c>
      <c r="U29" s="46">
        <v>0</v>
      </c>
      <c r="V29" s="47">
        <v>0</v>
      </c>
      <c r="W29" s="46">
        <v>0</v>
      </c>
      <c r="X29" s="47">
        <v>0</v>
      </c>
      <c r="Y29" s="46">
        <v>0</v>
      </c>
      <c r="Z29" s="47">
        <v>0</v>
      </c>
      <c r="AA29" s="46">
        <v>0</v>
      </c>
      <c r="AB29" s="47">
        <v>0</v>
      </c>
      <c r="AC29" s="46">
        <v>0</v>
      </c>
      <c r="AD29" s="47">
        <v>0</v>
      </c>
      <c r="AE29" s="46">
        <v>0</v>
      </c>
      <c r="AF29" s="47">
        <v>0</v>
      </c>
      <c r="AG29" s="46">
        <v>0</v>
      </c>
      <c r="AH29" s="47">
        <v>0</v>
      </c>
      <c r="AI29" s="46">
        <v>0</v>
      </c>
      <c r="AJ29" s="47">
        <v>0</v>
      </c>
      <c r="AK29" s="46">
        <v>0</v>
      </c>
      <c r="AL29" s="47">
        <v>0</v>
      </c>
    </row>
    <row r="30" spans="1:38" ht="35.1" customHeight="1">
      <c r="A30" s="46" t="s">
        <v>226</v>
      </c>
      <c r="B30" s="46" t="s">
        <v>2</v>
      </c>
      <c r="C30" s="46">
        <v>246.31799520000001</v>
      </c>
      <c r="D30" s="47">
        <v>3.3737679345115797E-2</v>
      </c>
      <c r="E30" s="46">
        <v>223.33660488000001</v>
      </c>
      <c r="F30" s="47">
        <v>2.6186227991538E-2</v>
      </c>
      <c r="G30" s="46">
        <v>255.222348654</v>
      </c>
      <c r="H30" s="47">
        <v>2.95785719292153E-2</v>
      </c>
      <c r="I30" s="46">
        <v>213.80791747999999</v>
      </c>
      <c r="J30" s="47">
        <v>2.4291057021539799E-2</v>
      </c>
      <c r="K30" s="46">
        <v>229.42017161246599</v>
      </c>
      <c r="L30" s="47">
        <v>2.0112472894525502E-2</v>
      </c>
      <c r="M30" s="46">
        <v>540.45777813999996</v>
      </c>
      <c r="N30" s="47">
        <v>4.6191109111546898E-2</v>
      </c>
      <c r="O30" s="46">
        <v>768.303109745597</v>
      </c>
      <c r="P30" s="47">
        <v>6.3309876333576501E-2</v>
      </c>
      <c r="Q30" s="46">
        <v>1051.88549141311</v>
      </c>
      <c r="R30" s="47">
        <v>7.8633113547738304E-2</v>
      </c>
      <c r="S30" s="46">
        <v>1375.9149789084299</v>
      </c>
      <c r="T30" s="47">
        <v>9.7921248838233194E-2</v>
      </c>
      <c r="U30" s="46">
        <v>691.84527788920605</v>
      </c>
      <c r="V30" s="47">
        <v>4.7575605873612502E-2</v>
      </c>
      <c r="W30" s="46">
        <v>691.99445156269996</v>
      </c>
      <c r="X30" s="47">
        <v>4.5598984488100298E-2</v>
      </c>
      <c r="Y30" s="46">
        <v>1057.2019658762299</v>
      </c>
      <c r="Z30" s="47">
        <v>7.3026238141594202E-2</v>
      </c>
      <c r="AA30" s="46">
        <v>421.60512484999998</v>
      </c>
      <c r="AB30" s="47">
        <v>3.6909408710372502E-2</v>
      </c>
      <c r="AC30" s="46">
        <v>327.04292824208397</v>
      </c>
      <c r="AD30" s="47">
        <v>2.5578835775684702E-2</v>
      </c>
      <c r="AE30" s="46">
        <v>317.01030153311098</v>
      </c>
      <c r="AF30" s="47">
        <v>2.0660118068776E-2</v>
      </c>
      <c r="AG30" s="46">
        <v>261.61954043978199</v>
      </c>
      <c r="AH30" s="47">
        <v>1.8578059906224301E-2</v>
      </c>
      <c r="AI30" s="46">
        <v>-795.58242543644701</v>
      </c>
      <c r="AJ30" s="47">
        <v>-0.75253589296634804</v>
      </c>
      <c r="AK30" s="46">
        <v>-55.390761093328798</v>
      </c>
      <c r="AL30" s="47">
        <v>-0.17472858397803001</v>
      </c>
    </row>
    <row r="31" spans="1:38">
      <c r="A31" s="46" t="s">
        <v>2</v>
      </c>
      <c r="B31" s="46" t="s">
        <v>227</v>
      </c>
      <c r="C31" s="46">
        <v>43.9</v>
      </c>
      <c r="D31" s="47">
        <v>6.0128945189246198E-3</v>
      </c>
      <c r="E31" s="46">
        <v>47.109064330000002</v>
      </c>
      <c r="F31" s="47">
        <v>5.5235401275855996E-3</v>
      </c>
      <c r="G31" s="46">
        <v>65</v>
      </c>
      <c r="H31" s="47">
        <v>7.5330674822894801E-3</v>
      </c>
      <c r="I31" s="46">
        <v>91</v>
      </c>
      <c r="J31" s="47">
        <v>1.03386545036009E-2</v>
      </c>
      <c r="K31" s="46">
        <v>91.287000000000006</v>
      </c>
      <c r="L31" s="47">
        <v>8.0028155336921009E-3</v>
      </c>
      <c r="M31" s="46">
        <v>105.5</v>
      </c>
      <c r="N31" s="47">
        <v>9.0167302763951608E-3</v>
      </c>
      <c r="O31" s="46">
        <v>104.895</v>
      </c>
      <c r="P31" s="47">
        <v>8.6435801102112599E-3</v>
      </c>
      <c r="Q31" s="46">
        <v>89.585999999999999</v>
      </c>
      <c r="R31" s="47">
        <v>6.6969514911971902E-3</v>
      </c>
      <c r="S31" s="46">
        <v>163.88712000000001</v>
      </c>
      <c r="T31" s="47">
        <v>1.16635342335127E-2</v>
      </c>
      <c r="U31" s="46">
        <v>148.34610000000001</v>
      </c>
      <c r="V31" s="47">
        <v>1.02012051134036E-2</v>
      </c>
      <c r="W31" s="46">
        <v>158.625</v>
      </c>
      <c r="X31" s="47">
        <v>1.04525966907547E-2</v>
      </c>
      <c r="Y31" s="46">
        <v>154.39500000000001</v>
      </c>
      <c r="Z31" s="47">
        <v>1.06648364284175E-2</v>
      </c>
      <c r="AA31" s="46">
        <v>157.91999999999999</v>
      </c>
      <c r="AB31" s="47">
        <v>1.3825101925921301E-2</v>
      </c>
      <c r="AC31" s="46">
        <v>169.905</v>
      </c>
      <c r="AD31" s="47">
        <v>1.3288690007235799E-2</v>
      </c>
      <c r="AE31" s="46">
        <v>164.97</v>
      </c>
      <c r="AF31" s="47">
        <v>1.07513846121811E-2</v>
      </c>
      <c r="AG31" s="46">
        <v>167.79</v>
      </c>
      <c r="AH31" s="47">
        <v>1.1915060573936299E-2</v>
      </c>
      <c r="AI31" s="46">
        <v>13.395</v>
      </c>
      <c r="AJ31" s="47">
        <v>8.6757990867579807E-2</v>
      </c>
      <c r="AK31" s="46">
        <v>2.8199999999999901</v>
      </c>
      <c r="AL31" s="47">
        <v>1.7094017094017099E-2</v>
      </c>
    </row>
    <row r="32" spans="1:38" ht="15.6" customHeight="1">
      <c r="A32" s="46" t="s">
        <v>2</v>
      </c>
      <c r="B32" s="46" t="s">
        <v>228</v>
      </c>
      <c r="C32" s="46">
        <v>0</v>
      </c>
      <c r="D32" s="47">
        <v>0</v>
      </c>
      <c r="E32" s="46">
        <v>0</v>
      </c>
      <c r="F32" s="47">
        <v>0</v>
      </c>
      <c r="G32" s="46">
        <v>0</v>
      </c>
      <c r="H32" s="47">
        <v>0</v>
      </c>
      <c r="I32" s="46">
        <v>0</v>
      </c>
      <c r="J32" s="47">
        <v>0</v>
      </c>
      <c r="K32" s="46">
        <v>0</v>
      </c>
      <c r="L32" s="47">
        <v>0</v>
      </c>
      <c r="M32" s="46">
        <v>0</v>
      </c>
      <c r="N32" s="47">
        <v>0</v>
      </c>
      <c r="O32" s="46">
        <v>0</v>
      </c>
      <c r="P32" s="47">
        <v>0</v>
      </c>
      <c r="Q32" s="46">
        <v>0</v>
      </c>
      <c r="R32" s="47">
        <v>0</v>
      </c>
      <c r="S32" s="46">
        <v>0</v>
      </c>
      <c r="T32" s="47">
        <v>0</v>
      </c>
      <c r="U32" s="46">
        <v>5.2510000000000003</v>
      </c>
      <c r="V32" s="47">
        <v>3.61091582795114E-4</v>
      </c>
      <c r="W32" s="46">
        <v>6.391</v>
      </c>
      <c r="X32" s="47">
        <v>4.21135038301739E-4</v>
      </c>
      <c r="Y32" s="46">
        <v>6.95</v>
      </c>
      <c r="Z32" s="47">
        <v>4.8007133117977798E-4</v>
      </c>
      <c r="AA32" s="46">
        <v>4.3769999999999998</v>
      </c>
      <c r="AB32" s="47">
        <v>3.8318434099390603E-4</v>
      </c>
      <c r="AC32" s="46">
        <v>108.92237</v>
      </c>
      <c r="AD32" s="47">
        <v>8.5190877830754793E-3</v>
      </c>
      <c r="AE32" s="46">
        <v>106.393210243111</v>
      </c>
      <c r="AF32" s="47">
        <v>6.9338323540542599E-3</v>
      </c>
      <c r="AG32" s="46">
        <v>41.247017226721802</v>
      </c>
      <c r="AH32" s="47">
        <v>2.9290226399104999E-3</v>
      </c>
      <c r="AI32" s="46">
        <v>34.297017226721799</v>
      </c>
      <c r="AJ32" s="47">
        <v>4.9348226225499001</v>
      </c>
      <c r="AK32" s="46">
        <v>-65.146193016389205</v>
      </c>
      <c r="AL32" s="47">
        <v>-0.61231532414078504</v>
      </c>
    </row>
    <row r="33" spans="1:38">
      <c r="A33" s="46" t="s">
        <v>2</v>
      </c>
      <c r="B33" s="46" t="s">
        <v>229</v>
      </c>
      <c r="C33" s="46">
        <v>0</v>
      </c>
      <c r="D33" s="47">
        <v>0</v>
      </c>
      <c r="E33" s="46">
        <v>0</v>
      </c>
      <c r="F33" s="47">
        <v>0</v>
      </c>
      <c r="G33" s="46">
        <v>0</v>
      </c>
      <c r="H33" s="47">
        <v>0</v>
      </c>
      <c r="I33" s="46">
        <v>0</v>
      </c>
      <c r="J33" s="47">
        <v>0</v>
      </c>
      <c r="K33" s="46">
        <v>0</v>
      </c>
      <c r="L33" s="47">
        <v>0</v>
      </c>
      <c r="M33" s="46">
        <v>2</v>
      </c>
      <c r="N33" s="47">
        <v>1.7093327538189899E-4</v>
      </c>
      <c r="O33" s="46">
        <v>19.897636325596899</v>
      </c>
      <c r="P33" s="47">
        <v>1.6396092624448E-3</v>
      </c>
      <c r="Q33" s="46">
        <v>23.6532321331063</v>
      </c>
      <c r="R33" s="47">
        <v>1.7681841828571399E-3</v>
      </c>
      <c r="S33" s="46">
        <v>24.951801278433301</v>
      </c>
      <c r="T33" s="47">
        <v>1.7757721802592701E-3</v>
      </c>
      <c r="U33" s="46">
        <v>27.309465147261498</v>
      </c>
      <c r="V33" s="47">
        <v>1.8779695287207501E-3</v>
      </c>
      <c r="W33" s="46">
        <v>29.391239062699999</v>
      </c>
      <c r="X33" s="47">
        <v>1.93673612711716E-3</v>
      </c>
      <c r="Y33" s="46">
        <v>25.794683984460001</v>
      </c>
      <c r="Z33" s="47">
        <v>1.7817680975225E-3</v>
      </c>
      <c r="AA33" s="46">
        <v>24.652612999999999</v>
      </c>
      <c r="AB33" s="47">
        <v>2.1582123066444599E-3</v>
      </c>
      <c r="AC33" s="46">
        <v>29.4931044820841</v>
      </c>
      <c r="AD33" s="47">
        <v>2.30672860017911E-3</v>
      </c>
      <c r="AE33" s="46">
        <v>27.566309</v>
      </c>
      <c r="AF33" s="47">
        <v>1.79654476812287E-3</v>
      </c>
      <c r="AG33" s="46">
        <v>28.741517333060401</v>
      </c>
      <c r="AH33" s="47">
        <v>2.04098527927918E-3</v>
      </c>
      <c r="AI33" s="46">
        <v>2.9468333486003901</v>
      </c>
      <c r="AJ33" s="47">
        <v>0.114241886055891</v>
      </c>
      <c r="AK33" s="46">
        <v>1.17520833306038</v>
      </c>
      <c r="AL33" s="47">
        <v>4.2632052519631099E-2</v>
      </c>
    </row>
    <row r="34" spans="1:38">
      <c r="A34" s="46" t="s">
        <v>2</v>
      </c>
      <c r="B34" s="46" t="s">
        <v>230</v>
      </c>
      <c r="C34" s="46">
        <v>0</v>
      </c>
      <c r="D34" s="47">
        <v>0</v>
      </c>
      <c r="E34" s="46">
        <v>0</v>
      </c>
      <c r="F34" s="47">
        <v>0</v>
      </c>
      <c r="G34" s="46">
        <v>0</v>
      </c>
      <c r="H34" s="47">
        <v>0</v>
      </c>
      <c r="I34" s="46">
        <v>10.339717</v>
      </c>
      <c r="J34" s="47">
        <v>1.1747116673407501E-3</v>
      </c>
      <c r="K34" s="46">
        <v>11.27547094</v>
      </c>
      <c r="L34" s="47">
        <v>9.8848153612590998E-4</v>
      </c>
      <c r="M34" s="46">
        <v>11.67492127</v>
      </c>
      <c r="N34" s="47">
        <v>9.9781626625344909E-4</v>
      </c>
      <c r="O34" s="46">
        <v>11.01920842</v>
      </c>
      <c r="P34" s="47">
        <v>9.0800715696062197E-4</v>
      </c>
      <c r="Q34" s="46">
        <v>11.80013344</v>
      </c>
      <c r="R34" s="47">
        <v>8.8211239744305796E-4</v>
      </c>
      <c r="S34" s="46">
        <v>13.956237160000001</v>
      </c>
      <c r="T34" s="47">
        <v>9.9323882124892891E-4</v>
      </c>
      <c r="U34" s="46">
        <v>11.10144193</v>
      </c>
      <c r="V34" s="47">
        <v>7.6340453967087198E-4</v>
      </c>
      <c r="W34" s="46">
        <v>14.28426997</v>
      </c>
      <c r="X34" s="47">
        <v>9.4126217820815798E-4</v>
      </c>
      <c r="Y34" s="46">
        <v>12.087118869999999</v>
      </c>
      <c r="Z34" s="47">
        <v>8.3491787712936904E-4</v>
      </c>
      <c r="AA34" s="46">
        <v>26.487813899999999</v>
      </c>
      <c r="AB34" s="47">
        <v>2.3188749174413298E-3</v>
      </c>
      <c r="AC34" s="46">
        <v>15.92392167</v>
      </c>
      <c r="AD34" s="47">
        <v>1.24544927325349E-3</v>
      </c>
      <c r="AE34" s="46">
        <v>16.223951209999999</v>
      </c>
      <c r="AF34" s="47">
        <v>1.05734339205899E-3</v>
      </c>
      <c r="AG34" s="46">
        <v>22.42997909</v>
      </c>
      <c r="AH34" s="47">
        <v>1.5927919395045799E-3</v>
      </c>
      <c r="AI34" s="46">
        <v>10.34286022</v>
      </c>
      <c r="AJ34" s="47">
        <v>0.85569276940518801</v>
      </c>
      <c r="AK34" s="46">
        <v>6.2060278799999997</v>
      </c>
      <c r="AL34" s="47">
        <v>0.38252259265762401</v>
      </c>
    </row>
    <row r="35" spans="1:38" ht="15.6" customHeight="1">
      <c r="A35" s="46" t="s">
        <v>2</v>
      </c>
      <c r="B35" s="46" t="s">
        <v>231</v>
      </c>
      <c r="C35" s="46">
        <v>0</v>
      </c>
      <c r="D35" s="47">
        <v>0</v>
      </c>
      <c r="E35" s="46">
        <v>0</v>
      </c>
      <c r="F35" s="47">
        <v>0</v>
      </c>
      <c r="G35" s="46">
        <v>0</v>
      </c>
      <c r="H35" s="47">
        <v>0</v>
      </c>
      <c r="I35" s="46">
        <v>2.6630024799999998</v>
      </c>
      <c r="J35" s="47">
        <v>3.0254794047200302E-4</v>
      </c>
      <c r="K35" s="46">
        <v>2.1226802999999999</v>
      </c>
      <c r="L35" s="47">
        <v>1.8608803967599101E-4</v>
      </c>
      <c r="M35" s="46">
        <v>1.9499188700000001</v>
      </c>
      <c r="N35" s="47">
        <v>1.66653009589036E-4</v>
      </c>
      <c r="O35" s="46">
        <v>2.1046490000000002</v>
      </c>
      <c r="P35" s="47">
        <v>1.7342773473831899E-4</v>
      </c>
      <c r="Q35" s="46">
        <v>1.8483782200000001</v>
      </c>
      <c r="R35" s="47">
        <v>1.38174483476496E-4</v>
      </c>
      <c r="S35" s="46">
        <v>1.6527054699999999</v>
      </c>
      <c r="T35" s="47">
        <v>1.1761990098586601E-4</v>
      </c>
      <c r="U35" s="46">
        <v>1.5100601600000001</v>
      </c>
      <c r="V35" s="47">
        <v>1.03841175640877E-4</v>
      </c>
      <c r="W35" s="46">
        <v>1.1723915300000001</v>
      </c>
      <c r="X35" s="47">
        <v>7.7254756985007802E-5</v>
      </c>
      <c r="Y35" s="46">
        <v>1.0517799999999999</v>
      </c>
      <c r="Z35" s="47">
        <v>7.26517157853621E-5</v>
      </c>
      <c r="AA35" s="46">
        <v>1.07186055</v>
      </c>
      <c r="AB35" s="47">
        <v>9.3836001482548595E-5</v>
      </c>
      <c r="AC35" s="46">
        <v>0.91153209000000002</v>
      </c>
      <c r="AD35" s="47">
        <v>7.1293177809115396E-5</v>
      </c>
      <c r="AE35" s="46">
        <v>0.78501008000000005</v>
      </c>
      <c r="AF35" s="47">
        <v>5.1160485509602002E-5</v>
      </c>
      <c r="AG35" s="46">
        <v>0.71388278999999999</v>
      </c>
      <c r="AH35" s="47">
        <v>5.0694062134457403E-5</v>
      </c>
      <c r="AI35" s="46">
        <v>-0.33789721</v>
      </c>
      <c r="AJ35" s="47">
        <v>-0.32126225066078501</v>
      </c>
      <c r="AK35" s="46">
        <v>-7.1127290000000107E-2</v>
      </c>
      <c r="AL35" s="47">
        <v>-9.0606849277655194E-2</v>
      </c>
    </row>
    <row r="36" spans="1:38" ht="15.6">
      <c r="A36" s="46" t="s">
        <v>2</v>
      </c>
      <c r="B36" s="46" t="s">
        <v>232</v>
      </c>
      <c r="C36" s="46">
        <v>0</v>
      </c>
      <c r="D36" s="47">
        <v>0</v>
      </c>
      <c r="E36" s="46">
        <v>0</v>
      </c>
      <c r="F36" s="47">
        <v>0</v>
      </c>
      <c r="G36" s="46">
        <v>0</v>
      </c>
      <c r="H36" s="47">
        <v>0</v>
      </c>
      <c r="I36" s="46">
        <v>0.97240300000000002</v>
      </c>
      <c r="J36" s="47">
        <v>1.1047624895895599E-4</v>
      </c>
      <c r="K36" s="46">
        <v>1.014</v>
      </c>
      <c r="L36" s="47">
        <v>8.8893872634261106E-5</v>
      </c>
      <c r="M36" s="46">
        <v>1.0325</v>
      </c>
      <c r="N36" s="47">
        <v>8.8244303415905306E-5</v>
      </c>
      <c r="O36" s="46">
        <v>1.06</v>
      </c>
      <c r="P36" s="47">
        <v>8.7346345553400401E-5</v>
      </c>
      <c r="Q36" s="46">
        <v>1.0825</v>
      </c>
      <c r="R36" s="47">
        <v>8.0921684071405702E-5</v>
      </c>
      <c r="S36" s="46">
        <v>1.1042019999999999</v>
      </c>
      <c r="T36" s="47">
        <v>7.8583953563362199E-5</v>
      </c>
      <c r="U36" s="46">
        <v>1.1160000000000001</v>
      </c>
      <c r="V36" s="47">
        <v>7.6743135859711997E-5</v>
      </c>
      <c r="W36" s="46">
        <v>1.6305510000000001</v>
      </c>
      <c r="X36" s="47">
        <v>1.07445181949294E-4</v>
      </c>
      <c r="Y36" s="46">
        <v>2.645</v>
      </c>
      <c r="Z36" s="47">
        <v>1.82703405895038E-4</v>
      </c>
      <c r="AA36" s="46">
        <v>2.83</v>
      </c>
      <c r="AB36" s="47">
        <v>2.4775226982242499E-4</v>
      </c>
      <c r="AC36" s="46">
        <v>1.887</v>
      </c>
      <c r="AD36" s="47">
        <v>1.47586934131744E-4</v>
      </c>
      <c r="AE36" s="46">
        <v>1.0718209999999999</v>
      </c>
      <c r="AF36" s="47">
        <v>6.9852456849200093E-5</v>
      </c>
      <c r="AG36" s="46">
        <v>0.69714399999999999</v>
      </c>
      <c r="AH36" s="47">
        <v>4.9505411459301602E-5</v>
      </c>
      <c r="AI36" s="46">
        <v>-1.947856</v>
      </c>
      <c r="AJ36" s="47">
        <v>-0.73642948960302501</v>
      </c>
      <c r="AK36" s="46">
        <v>-0.37467699999999998</v>
      </c>
      <c r="AL36" s="47">
        <v>-0.34957049731251799</v>
      </c>
    </row>
    <row r="37" spans="1:38">
      <c r="A37" s="46" t="s">
        <v>2</v>
      </c>
      <c r="B37" s="46" t="s">
        <v>233</v>
      </c>
      <c r="C37" s="46">
        <v>0</v>
      </c>
      <c r="D37" s="47">
        <v>0</v>
      </c>
      <c r="E37" s="46">
        <v>0</v>
      </c>
      <c r="F37" s="47">
        <v>0</v>
      </c>
      <c r="G37" s="46">
        <v>0</v>
      </c>
      <c r="H37" s="47">
        <v>0</v>
      </c>
      <c r="I37" s="46">
        <v>0</v>
      </c>
      <c r="J37" s="47">
        <v>0</v>
      </c>
      <c r="K37" s="46">
        <v>0</v>
      </c>
      <c r="L37" s="47">
        <v>0</v>
      </c>
      <c r="M37" s="46">
        <v>0</v>
      </c>
      <c r="N37" s="47">
        <v>0</v>
      </c>
      <c r="O37" s="46">
        <v>119.83925499999999</v>
      </c>
      <c r="P37" s="47">
        <v>9.8750197906528996E-3</v>
      </c>
      <c r="Q37" s="46">
        <v>446.31849662000002</v>
      </c>
      <c r="R37" s="47">
        <v>3.3364290419130201E-2</v>
      </c>
      <c r="S37" s="46">
        <v>725.86291300000005</v>
      </c>
      <c r="T37" s="47">
        <v>5.1658281228035098E-2</v>
      </c>
      <c r="U37" s="46">
        <v>25.793277</v>
      </c>
      <c r="V37" s="47">
        <v>1.77370695437113E-3</v>
      </c>
      <c r="W37" s="46">
        <v>0</v>
      </c>
      <c r="X37" s="47">
        <v>0</v>
      </c>
      <c r="Y37" s="46">
        <v>254.778383021769</v>
      </c>
      <c r="Z37" s="47">
        <v>1.7598819783178701E-2</v>
      </c>
      <c r="AA37" s="46">
        <v>204.26583740000001</v>
      </c>
      <c r="AB37" s="47">
        <v>1.7882446948066601E-2</v>
      </c>
      <c r="AC37" s="46">
        <v>0</v>
      </c>
      <c r="AD37" s="47">
        <v>0</v>
      </c>
      <c r="AE37" s="46">
        <v>0</v>
      </c>
      <c r="AF37" s="47">
        <v>0</v>
      </c>
      <c r="AG37" s="46">
        <v>0</v>
      </c>
      <c r="AH37" s="47">
        <v>0</v>
      </c>
      <c r="AI37" s="46">
        <v>-254.778383021769</v>
      </c>
      <c r="AJ37" s="47">
        <v>-1</v>
      </c>
      <c r="AK37" s="46">
        <v>0</v>
      </c>
      <c r="AL37" s="47">
        <v>0</v>
      </c>
    </row>
    <row r="38" spans="1:38" ht="15.6" customHeight="1">
      <c r="A38" s="46" t="s">
        <v>2</v>
      </c>
      <c r="B38" s="46" t="s">
        <v>234</v>
      </c>
      <c r="C38" s="46">
        <v>0</v>
      </c>
      <c r="D38" s="47">
        <v>0</v>
      </c>
      <c r="E38" s="46">
        <v>0</v>
      </c>
      <c r="F38" s="47">
        <v>0</v>
      </c>
      <c r="G38" s="46">
        <v>0</v>
      </c>
      <c r="H38" s="47">
        <v>0</v>
      </c>
      <c r="I38" s="46">
        <v>0</v>
      </c>
      <c r="J38" s="47">
        <v>0</v>
      </c>
      <c r="K38" s="46">
        <v>0</v>
      </c>
      <c r="L38" s="47">
        <v>0</v>
      </c>
      <c r="M38" s="46">
        <v>0</v>
      </c>
      <c r="N38" s="47">
        <v>0</v>
      </c>
      <c r="O38" s="46">
        <v>0</v>
      </c>
      <c r="P38" s="47">
        <v>0</v>
      </c>
      <c r="Q38" s="46">
        <v>0</v>
      </c>
      <c r="R38" s="47">
        <v>0</v>
      </c>
      <c r="S38" s="46">
        <v>0</v>
      </c>
      <c r="T38" s="47">
        <v>0</v>
      </c>
      <c r="U38" s="46">
        <v>0</v>
      </c>
      <c r="V38" s="47">
        <v>0</v>
      </c>
      <c r="W38" s="46">
        <v>0</v>
      </c>
      <c r="X38" s="47">
        <v>0</v>
      </c>
      <c r="Y38" s="46">
        <v>0</v>
      </c>
      <c r="Z38" s="47">
        <v>0</v>
      </c>
      <c r="AA38" s="46">
        <v>0</v>
      </c>
      <c r="AB38" s="47">
        <v>0</v>
      </c>
      <c r="AC38" s="46">
        <v>0</v>
      </c>
      <c r="AD38" s="47">
        <v>0</v>
      </c>
      <c r="AE38" s="46">
        <v>0</v>
      </c>
      <c r="AF38" s="47">
        <v>0</v>
      </c>
      <c r="AG38" s="46">
        <v>0</v>
      </c>
      <c r="AH38" s="47">
        <v>0</v>
      </c>
      <c r="AI38" s="46">
        <v>-599.5</v>
      </c>
      <c r="AJ38" s="47">
        <v>-1</v>
      </c>
      <c r="AK38" s="46">
        <v>0</v>
      </c>
      <c r="AL38" s="47">
        <v>0</v>
      </c>
    </row>
    <row r="39" spans="1:38">
      <c r="A39" s="46" t="s">
        <v>2</v>
      </c>
      <c r="B39" s="46" t="s">
        <v>235</v>
      </c>
      <c r="C39" s="46">
        <v>0</v>
      </c>
      <c r="D39" s="47">
        <v>0</v>
      </c>
      <c r="E39" s="46">
        <v>0</v>
      </c>
      <c r="F39" s="47">
        <v>0</v>
      </c>
      <c r="G39" s="46">
        <v>0</v>
      </c>
      <c r="H39" s="47">
        <v>0</v>
      </c>
      <c r="I39" s="46">
        <v>108.832795</v>
      </c>
      <c r="J39" s="47">
        <v>1.2364666661167201E-2</v>
      </c>
      <c r="K39" s="46">
        <v>123.721020372466</v>
      </c>
      <c r="L39" s="47">
        <v>1.0846193912397301E-2</v>
      </c>
      <c r="M39" s="46">
        <v>418.30043799999999</v>
      </c>
      <c r="N39" s="47">
        <v>3.5750731980511499E-2</v>
      </c>
      <c r="O39" s="46">
        <v>509.48736100000002</v>
      </c>
      <c r="P39" s="47">
        <v>4.1982885933015197E-2</v>
      </c>
      <c r="Q39" s="46">
        <v>477.59675099999998</v>
      </c>
      <c r="R39" s="47">
        <v>3.5702478889562898E-2</v>
      </c>
      <c r="S39" s="46">
        <v>444.5</v>
      </c>
      <c r="T39" s="47">
        <v>3.1634218520627998E-2</v>
      </c>
      <c r="U39" s="46">
        <v>471.41793365194502</v>
      </c>
      <c r="V39" s="47">
        <v>3.24176438431504E-2</v>
      </c>
      <c r="W39" s="46">
        <v>480.5</v>
      </c>
      <c r="X39" s="47">
        <v>3.1662554514784197E-2</v>
      </c>
      <c r="Y39" s="46">
        <v>599.5</v>
      </c>
      <c r="Z39" s="47">
        <v>4.1410469502485898E-2</v>
      </c>
      <c r="AA39" s="46">
        <v>0</v>
      </c>
      <c r="AB39" s="47">
        <v>0</v>
      </c>
      <c r="AC39" s="46">
        <v>0</v>
      </c>
      <c r="AD39" s="47">
        <v>0</v>
      </c>
      <c r="AE39" s="46">
        <v>0</v>
      </c>
      <c r="AF39" s="47">
        <v>0</v>
      </c>
      <c r="AG39" s="46">
        <v>0</v>
      </c>
      <c r="AH39" s="47">
        <v>0</v>
      </c>
      <c r="AI39" s="46">
        <v>0</v>
      </c>
      <c r="AJ39" s="47">
        <v>0</v>
      </c>
      <c r="AK39" s="46">
        <v>0</v>
      </c>
      <c r="AL39" s="47">
        <v>0</v>
      </c>
    </row>
    <row r="40" spans="1:38" ht="13.35" customHeight="1">
      <c r="A40" s="46" t="s">
        <v>2</v>
      </c>
      <c r="B40" s="46" t="s">
        <v>236</v>
      </c>
      <c r="C40" s="46">
        <v>202.41799520000001</v>
      </c>
      <c r="D40" s="47">
        <v>2.77247848261911E-2</v>
      </c>
      <c r="E40" s="46">
        <v>176.22754054999999</v>
      </c>
      <c r="F40" s="47">
        <v>2.0662687863952402E-2</v>
      </c>
      <c r="G40" s="46">
        <v>190.222348654</v>
      </c>
      <c r="H40" s="47">
        <v>2.20455044469259E-2</v>
      </c>
      <c r="I40" s="46">
        <v>0</v>
      </c>
      <c r="J40" s="47">
        <v>0</v>
      </c>
      <c r="K40" s="46">
        <v>0</v>
      </c>
      <c r="L40" s="47">
        <v>0</v>
      </c>
      <c r="M40" s="46">
        <v>0</v>
      </c>
      <c r="N40" s="47">
        <v>0</v>
      </c>
      <c r="O40" s="46">
        <v>0</v>
      </c>
      <c r="P40" s="47">
        <v>0</v>
      </c>
      <c r="Q40" s="46">
        <v>0</v>
      </c>
      <c r="R40" s="47">
        <v>0</v>
      </c>
      <c r="S40" s="46">
        <v>0</v>
      </c>
      <c r="T40" s="47">
        <v>0</v>
      </c>
      <c r="U40" s="46">
        <v>0</v>
      </c>
      <c r="V40" s="47">
        <v>0</v>
      </c>
      <c r="W40" s="46">
        <v>0</v>
      </c>
      <c r="X40" s="47">
        <v>0</v>
      </c>
      <c r="Y40" s="46">
        <v>0</v>
      </c>
      <c r="Z40" s="47">
        <v>0</v>
      </c>
      <c r="AA40" s="46">
        <v>0</v>
      </c>
      <c r="AB40" s="47">
        <v>0</v>
      </c>
      <c r="AC40" s="46">
        <v>0</v>
      </c>
      <c r="AD40" s="47">
        <v>0</v>
      </c>
      <c r="AE40" s="46">
        <v>0</v>
      </c>
      <c r="AF40" s="47">
        <v>0</v>
      </c>
      <c r="AG40" s="46">
        <v>0</v>
      </c>
      <c r="AH40" s="47">
        <v>0</v>
      </c>
      <c r="AI40" s="46">
        <v>0</v>
      </c>
      <c r="AJ40" s="47">
        <v>0</v>
      </c>
      <c r="AK40" s="46">
        <v>0</v>
      </c>
      <c r="AL40" s="47">
        <v>0</v>
      </c>
    </row>
    <row r="41" spans="1:38" ht="13.05" customHeight="1">
      <c r="A41" s="48" t="s">
        <v>237</v>
      </c>
      <c r="B41" s="48" t="s">
        <v>2</v>
      </c>
      <c r="C41" s="48">
        <v>7300.9762372900004</v>
      </c>
      <c r="D41" s="49">
        <v>1</v>
      </c>
      <c r="E41" s="48">
        <v>8528.7810429272395</v>
      </c>
      <c r="F41" s="49">
        <v>1</v>
      </c>
      <c r="G41" s="48">
        <v>8628.6230878479892</v>
      </c>
      <c r="H41" s="49">
        <v>1</v>
      </c>
      <c r="I41" s="48">
        <v>8801.9190474258994</v>
      </c>
      <c r="J41" s="49">
        <v>1</v>
      </c>
      <c r="K41" s="48">
        <v>11406.860450010199</v>
      </c>
      <c r="L41" s="49">
        <v>1</v>
      </c>
      <c r="M41" s="48">
        <v>11700.471985525401</v>
      </c>
      <c r="N41" s="49">
        <v>1</v>
      </c>
      <c r="O41" s="48">
        <v>12135.596438341599</v>
      </c>
      <c r="P41" s="49">
        <v>1</v>
      </c>
      <c r="Q41" s="48">
        <v>13377.131388476701</v>
      </c>
      <c r="R41" s="49">
        <v>1</v>
      </c>
      <c r="S41" s="48">
        <v>14051.2401060311</v>
      </c>
      <c r="T41" s="49">
        <v>1</v>
      </c>
      <c r="U41" s="48">
        <v>14542.0171784493</v>
      </c>
      <c r="V41" s="49">
        <v>1</v>
      </c>
      <c r="W41" s="48">
        <v>15175.6548820355</v>
      </c>
      <c r="X41" s="49">
        <v>1</v>
      </c>
      <c r="Y41" s="48">
        <v>14477.0152862916</v>
      </c>
      <c r="Z41" s="49">
        <v>1</v>
      </c>
      <c r="AA41" s="48">
        <v>11422.700595350299</v>
      </c>
      <c r="AB41" s="49">
        <v>1</v>
      </c>
      <c r="AC41" s="48">
        <v>12785.6846617301</v>
      </c>
      <c r="AD41" s="49">
        <v>1</v>
      </c>
      <c r="AE41" s="48">
        <v>15343.972853302201</v>
      </c>
      <c r="AF41" s="49">
        <v>1</v>
      </c>
      <c r="AG41" s="48">
        <v>14082.1776741139</v>
      </c>
      <c r="AH41" s="49">
        <v>1</v>
      </c>
      <c r="AI41" s="48">
        <v>-394.76650109766899</v>
      </c>
      <c r="AJ41" s="49">
        <v>-2.7268634617906101E-2</v>
      </c>
      <c r="AK41" s="48">
        <v>-1261.7951791883199</v>
      </c>
      <c r="AL41" s="49">
        <v>8.2233929325335298E-2</v>
      </c>
    </row>
    <row r="42" spans="1:38" ht="13.05" customHeight="1">
      <c r="A42" s="50" t="s">
        <v>238</v>
      </c>
      <c r="AA42" s="51"/>
      <c r="AB42" s="51"/>
      <c r="AC42" s="51"/>
      <c r="AD42" s="52"/>
      <c r="AE42" s="52"/>
      <c r="AF42" s="52"/>
      <c r="AG42" s="53"/>
      <c r="AH42" s="52"/>
      <c r="AI42" s="53"/>
      <c r="AJ42" s="54"/>
    </row>
    <row r="43" spans="1:38" ht="13.05" customHeight="1">
      <c r="A43" s="38" t="s">
        <v>239</v>
      </c>
      <c r="Z43" s="55"/>
      <c r="AC43" s="53"/>
      <c r="AD43" s="52"/>
      <c r="AE43" s="52"/>
      <c r="AF43" s="52"/>
      <c r="AG43" s="53"/>
      <c r="AH43" s="52"/>
      <c r="AI43" s="53"/>
      <c r="AJ43" s="54"/>
    </row>
    <row r="44" spans="1:38" ht="13.05" customHeight="1">
      <c r="A44" s="38" t="s">
        <v>240</v>
      </c>
      <c r="AA44" s="51"/>
      <c r="AB44" s="51"/>
      <c r="AC44" s="51"/>
      <c r="AD44" s="52"/>
      <c r="AE44" s="52"/>
      <c r="AF44" s="52"/>
      <c r="AG44" s="53"/>
      <c r="AH44" s="52"/>
      <c r="AI44" s="53"/>
      <c r="AJ44" s="54"/>
    </row>
    <row r="45" spans="1:38" ht="13.05" customHeight="1">
      <c r="A45" s="38" t="s">
        <v>241</v>
      </c>
      <c r="AA45" s="51"/>
      <c r="AB45" s="51"/>
      <c r="AC45" s="51"/>
      <c r="AD45" s="52"/>
      <c r="AE45" s="52"/>
      <c r="AF45" s="52"/>
      <c r="AG45" s="53"/>
      <c r="AH45" s="52"/>
      <c r="AI45" s="53"/>
      <c r="AJ45" s="54"/>
    </row>
    <row r="46" spans="1:38" ht="13.05" customHeight="1">
      <c r="A46" s="38" t="s">
        <v>242</v>
      </c>
      <c r="AA46" s="51"/>
      <c r="AB46" s="51"/>
      <c r="AC46" s="51"/>
      <c r="AD46" s="52"/>
      <c r="AE46" s="52"/>
      <c r="AF46" s="52"/>
      <c r="AG46" s="53"/>
      <c r="AH46" s="52"/>
      <c r="AI46" s="53"/>
      <c r="AJ46" s="54"/>
    </row>
    <row r="47" spans="1:38" ht="13.05" customHeight="1">
      <c r="A47" s="38" t="s">
        <v>243</v>
      </c>
      <c r="AA47" s="51"/>
      <c r="AB47" s="51"/>
      <c r="AC47" s="51"/>
      <c r="AD47" s="52"/>
      <c r="AE47" s="52"/>
      <c r="AF47" s="52"/>
      <c r="AG47" s="53"/>
      <c r="AH47" s="52"/>
      <c r="AI47" s="53"/>
      <c r="AJ47" s="54"/>
    </row>
    <row r="48" spans="1:38" ht="13.05" customHeight="1">
      <c r="A48" s="38" t="s">
        <v>244</v>
      </c>
      <c r="AC48" s="53"/>
      <c r="AD48" s="52"/>
      <c r="AE48" s="52"/>
      <c r="AF48" s="52"/>
      <c r="AG48" s="53"/>
      <c r="AH48" s="52"/>
      <c r="AI48" s="53"/>
      <c r="AJ48" s="52"/>
    </row>
    <row r="49" spans="1:36" ht="13.05" customHeight="1">
      <c r="A49" s="38" t="s">
        <v>245</v>
      </c>
      <c r="AC49" s="53"/>
      <c r="AD49" s="52"/>
      <c r="AE49" s="52"/>
      <c r="AF49" s="52"/>
      <c r="AG49" s="53"/>
      <c r="AH49" s="52"/>
      <c r="AI49" s="53"/>
      <c r="AJ49" s="52"/>
    </row>
    <row r="50" spans="1:36" ht="13.05" customHeight="1">
      <c r="A50" s="38" t="s">
        <v>246</v>
      </c>
      <c r="AC50" s="53"/>
      <c r="AD50" s="52"/>
      <c r="AE50" s="52"/>
      <c r="AF50" s="52"/>
      <c r="AG50" s="53"/>
      <c r="AH50" s="52"/>
      <c r="AI50" s="53"/>
      <c r="AJ50" s="52"/>
    </row>
    <row r="51" spans="1:36" ht="13.05" customHeight="1">
      <c r="A51" s="38" t="s">
        <v>247</v>
      </c>
      <c r="U51" s="56"/>
      <c r="V51" s="56"/>
      <c r="W51" s="56"/>
      <c r="X51" s="56"/>
      <c r="Y51" s="56"/>
      <c r="Z51" s="56"/>
      <c r="AA51" s="56"/>
      <c r="AB51" s="56"/>
      <c r="AC51" s="53"/>
      <c r="AD51" s="52"/>
      <c r="AE51" s="52"/>
      <c r="AF51" s="52"/>
      <c r="AG51" s="53"/>
      <c r="AH51" s="52"/>
      <c r="AI51" s="53"/>
      <c r="AJ51" s="52"/>
    </row>
    <row r="52" spans="1:36" ht="13.05" customHeight="1">
      <c r="A52" s="57" t="s">
        <v>248</v>
      </c>
      <c r="B52" s="58"/>
      <c r="U52" s="56"/>
      <c r="V52" s="56"/>
      <c r="W52" s="56"/>
      <c r="X52" s="56"/>
      <c r="Y52" s="56"/>
      <c r="Z52" s="56"/>
      <c r="AA52" s="56"/>
      <c r="AB52" s="56"/>
      <c r="AC52" s="53"/>
      <c r="AD52" s="52"/>
      <c r="AE52" s="52"/>
      <c r="AF52" s="52"/>
      <c r="AG52" s="53"/>
      <c r="AH52" s="52"/>
      <c r="AI52" s="53"/>
      <c r="AJ52" s="52"/>
    </row>
    <row r="53" spans="1:36" ht="13.05" customHeight="1">
      <c r="A53" s="59" t="s">
        <v>249</v>
      </c>
      <c r="U53" s="56"/>
      <c r="V53" s="56"/>
      <c r="W53" s="56"/>
      <c r="X53" s="56"/>
      <c r="Y53" s="56"/>
      <c r="Z53" s="56"/>
      <c r="AA53" s="56"/>
      <c r="AB53" s="56"/>
      <c r="AC53" s="53"/>
      <c r="AD53" s="52"/>
      <c r="AE53" s="52"/>
      <c r="AF53" s="52"/>
      <c r="AG53" s="53"/>
      <c r="AH53" s="52"/>
      <c r="AI53" s="53"/>
      <c r="AJ53" s="52"/>
    </row>
    <row r="54" spans="1:36">
      <c r="A54" s="59" t="s">
        <v>250</v>
      </c>
      <c r="U54" s="56"/>
      <c r="V54" s="56"/>
      <c r="W54" s="56"/>
      <c r="X54" s="56"/>
      <c r="Y54" s="56"/>
      <c r="Z54" s="56"/>
      <c r="AA54" s="56"/>
      <c r="AB54" s="56"/>
      <c r="AC54" s="53"/>
      <c r="AD54" s="52"/>
      <c r="AE54" s="52"/>
      <c r="AF54" s="52"/>
      <c r="AG54" s="53"/>
      <c r="AH54" s="52"/>
      <c r="AI54" s="53"/>
      <c r="AJ54" s="52"/>
    </row>
    <row r="55" spans="1:36">
      <c r="A55" s="59" t="s">
        <v>251</v>
      </c>
      <c r="U55" s="56"/>
      <c r="V55" s="56"/>
      <c r="W55" s="56"/>
      <c r="X55" s="56"/>
      <c r="Y55" s="56"/>
      <c r="Z55" s="56"/>
      <c r="AA55" s="56"/>
      <c r="AB55" s="56"/>
      <c r="AC55" s="53"/>
      <c r="AD55" s="52"/>
      <c r="AE55" s="52"/>
      <c r="AF55" s="52"/>
      <c r="AG55" s="53"/>
      <c r="AH55" s="52"/>
      <c r="AI55" s="53"/>
      <c r="AJ55" s="52"/>
    </row>
    <row r="56" spans="1:36">
      <c r="A56" s="59" t="s">
        <v>252</v>
      </c>
      <c r="U56" s="56"/>
      <c r="V56" s="56"/>
      <c r="W56" s="56"/>
      <c r="X56" s="56"/>
      <c r="Y56" s="56"/>
      <c r="Z56" s="56"/>
      <c r="AA56" s="56"/>
      <c r="AB56" s="56"/>
      <c r="AC56" s="53"/>
      <c r="AD56" s="52"/>
      <c r="AE56" s="52"/>
      <c r="AF56" s="52"/>
      <c r="AG56" s="53"/>
      <c r="AH56" s="52"/>
      <c r="AI56" s="53"/>
      <c r="AJ56" s="52"/>
    </row>
    <row r="57" spans="1:36">
      <c r="A57" s="60" t="s">
        <v>253</v>
      </c>
      <c r="U57" s="56"/>
      <c r="V57" s="56"/>
      <c r="W57" s="56"/>
      <c r="X57" s="56"/>
      <c r="Y57" s="56"/>
      <c r="Z57" s="56"/>
      <c r="AA57" s="56"/>
      <c r="AB57" s="56"/>
      <c r="AC57" s="53"/>
      <c r="AD57" s="52"/>
      <c r="AE57" s="52"/>
      <c r="AF57" s="52"/>
      <c r="AG57" s="53"/>
      <c r="AH57" s="52"/>
      <c r="AI57" s="53"/>
      <c r="AJ57" s="52"/>
    </row>
    <row r="58" spans="1:36">
      <c r="A58" s="59"/>
      <c r="U58" s="56"/>
      <c r="V58" s="56"/>
      <c r="W58" s="56"/>
      <c r="X58" s="56"/>
      <c r="Y58" s="56"/>
      <c r="Z58" s="56"/>
      <c r="AA58" s="56"/>
      <c r="AB58" s="56"/>
      <c r="AC58" s="53"/>
      <c r="AD58" s="52"/>
      <c r="AE58" s="52"/>
      <c r="AF58" s="52"/>
      <c r="AG58" s="53"/>
      <c r="AH58" s="52"/>
      <c r="AI58" s="53"/>
      <c r="AJ58" s="52"/>
    </row>
    <row r="59" spans="1:36">
      <c r="A59" s="59"/>
      <c r="U59" s="56"/>
      <c r="V59" s="56"/>
      <c r="W59" s="56"/>
      <c r="X59" s="56"/>
      <c r="Y59" s="56"/>
      <c r="Z59" s="56"/>
      <c r="AA59" s="56"/>
      <c r="AB59" s="56"/>
      <c r="AC59" s="53"/>
      <c r="AD59" s="52"/>
      <c r="AE59" s="52"/>
      <c r="AF59" s="52"/>
      <c r="AG59" s="53"/>
      <c r="AH59" s="52"/>
      <c r="AI59" s="53"/>
      <c r="AJ59" s="52"/>
    </row>
    <row r="60" spans="1:36">
      <c r="A60" s="59"/>
      <c r="U60" s="56"/>
      <c r="V60" s="56"/>
      <c r="W60" s="56"/>
      <c r="X60" s="56"/>
      <c r="Y60" s="56"/>
      <c r="Z60" s="56"/>
      <c r="AA60" s="56"/>
      <c r="AB60" s="56"/>
      <c r="AC60" s="53"/>
      <c r="AD60" s="52"/>
      <c r="AE60" s="52"/>
      <c r="AF60" s="52"/>
      <c r="AG60" s="53"/>
      <c r="AH60" s="52"/>
      <c r="AI60" s="53"/>
      <c r="AJ60" s="52"/>
    </row>
    <row r="61" spans="1:36">
      <c r="A61" s="59"/>
      <c r="U61" s="56"/>
      <c r="V61" s="56"/>
      <c r="W61" s="56"/>
      <c r="X61" s="56"/>
      <c r="Y61" s="56"/>
      <c r="Z61" s="56"/>
      <c r="AA61" s="56"/>
      <c r="AB61" s="56"/>
      <c r="AC61" s="53"/>
      <c r="AD61" s="52"/>
      <c r="AE61" s="52"/>
      <c r="AF61" s="52"/>
      <c r="AG61" s="53"/>
      <c r="AH61" s="52"/>
      <c r="AI61" s="53"/>
      <c r="AJ61" s="52"/>
    </row>
    <row r="62" spans="1:36">
      <c r="A62" s="59"/>
      <c r="U62" s="56"/>
      <c r="V62" s="56"/>
      <c r="W62" s="56"/>
      <c r="X62" s="56"/>
      <c r="Y62" s="56"/>
      <c r="Z62" s="56"/>
      <c r="AA62" s="56"/>
      <c r="AB62" s="56"/>
      <c r="AC62" s="53"/>
      <c r="AD62" s="52"/>
      <c r="AE62" s="52"/>
      <c r="AF62" s="52"/>
      <c r="AG62" s="53"/>
      <c r="AH62" s="52"/>
      <c r="AI62" s="53"/>
      <c r="AJ62" s="52"/>
    </row>
    <row r="63" spans="1:36">
      <c r="A63" s="59"/>
      <c r="U63" s="56"/>
      <c r="V63" s="56"/>
      <c r="W63" s="56"/>
      <c r="X63" s="56"/>
      <c r="Y63" s="56"/>
      <c r="Z63" s="56"/>
      <c r="AA63" s="56"/>
      <c r="AB63" s="56"/>
      <c r="AC63" s="53"/>
      <c r="AD63" s="52"/>
      <c r="AE63" s="52"/>
      <c r="AF63" s="52"/>
      <c r="AG63" s="53"/>
      <c r="AH63" s="52"/>
      <c r="AI63" s="53"/>
      <c r="AJ63" s="52"/>
    </row>
    <row r="64" spans="1:36">
      <c r="A64" s="59"/>
      <c r="U64" s="56"/>
      <c r="V64" s="56"/>
      <c r="W64" s="56"/>
      <c r="X64" s="56"/>
      <c r="Y64" s="56"/>
      <c r="Z64" s="56"/>
      <c r="AA64" s="56"/>
      <c r="AB64" s="56"/>
      <c r="AC64" s="53"/>
      <c r="AD64" s="52"/>
      <c r="AE64" s="52"/>
      <c r="AF64" s="52"/>
      <c r="AG64" s="53"/>
      <c r="AH64" s="52"/>
      <c r="AI64" s="53"/>
      <c r="AJ64" s="52"/>
    </row>
    <row r="65" spans="21:36">
      <c r="U65" s="56"/>
      <c r="V65" s="56"/>
      <c r="W65" s="56"/>
      <c r="X65" s="56"/>
      <c r="Y65" s="56"/>
      <c r="Z65" s="56"/>
      <c r="AA65" s="56"/>
      <c r="AB65" s="56"/>
      <c r="AC65" s="53"/>
      <c r="AD65" s="52"/>
      <c r="AE65" s="52"/>
      <c r="AF65" s="52"/>
      <c r="AG65" s="53"/>
      <c r="AH65" s="52"/>
      <c r="AI65" s="53"/>
      <c r="AJ65" s="52"/>
    </row>
    <row r="66" spans="21:36">
      <c r="U66" s="56"/>
      <c r="V66" s="56"/>
      <c r="W66" s="56"/>
      <c r="X66" s="56"/>
      <c r="Y66" s="56"/>
      <c r="Z66" s="56"/>
      <c r="AA66" s="56"/>
      <c r="AB66" s="56"/>
      <c r="AC66" s="53"/>
      <c r="AD66" s="52"/>
      <c r="AE66" s="52"/>
      <c r="AF66" s="52"/>
      <c r="AG66" s="53"/>
      <c r="AH66" s="52"/>
      <c r="AI66" s="53"/>
      <c r="AJ66" s="52"/>
    </row>
    <row r="67" spans="21:36">
      <c r="U67" s="56"/>
      <c r="V67" s="56"/>
      <c r="W67" s="56"/>
      <c r="X67" s="56"/>
      <c r="Y67" s="56"/>
      <c r="Z67" s="56"/>
      <c r="AA67" s="56"/>
      <c r="AB67" s="56"/>
      <c r="AC67" s="53"/>
      <c r="AD67" s="52"/>
      <c r="AE67" s="52"/>
      <c r="AF67" s="52"/>
      <c r="AG67" s="53"/>
      <c r="AH67" s="52"/>
      <c r="AI67" s="53"/>
      <c r="AJ67" s="52"/>
    </row>
    <row r="68" spans="21:36">
      <c r="U68" s="56"/>
      <c r="V68" s="56"/>
      <c r="W68" s="56"/>
      <c r="X68" s="56"/>
      <c r="Y68" s="56"/>
      <c r="Z68" s="56"/>
      <c r="AA68" s="56"/>
      <c r="AB68" s="56"/>
      <c r="AC68" s="53"/>
      <c r="AD68" s="52"/>
      <c r="AE68" s="52"/>
      <c r="AF68" s="52"/>
      <c r="AG68" s="53"/>
      <c r="AH68" s="52"/>
      <c r="AI68" s="53"/>
      <c r="AJ68" s="52"/>
    </row>
    <row r="69" spans="21:36">
      <c r="U69" s="56"/>
      <c r="V69" s="56"/>
      <c r="W69" s="56"/>
      <c r="X69" s="56"/>
      <c r="Y69" s="56"/>
      <c r="Z69" s="56"/>
      <c r="AA69" s="56"/>
      <c r="AB69" s="56"/>
      <c r="AC69" s="53"/>
      <c r="AD69" s="52"/>
      <c r="AE69" s="52"/>
      <c r="AF69" s="52"/>
      <c r="AG69" s="53"/>
      <c r="AH69" s="52"/>
      <c r="AI69" s="53"/>
      <c r="AJ69" s="52"/>
    </row>
    <row r="70" spans="21:36">
      <c r="U70" s="56"/>
      <c r="V70" s="56"/>
      <c r="W70" s="56"/>
      <c r="X70" s="56"/>
      <c r="Y70" s="56"/>
      <c r="Z70" s="56"/>
      <c r="AA70" s="56"/>
      <c r="AB70" s="56"/>
      <c r="AC70" s="53"/>
      <c r="AD70" s="52"/>
      <c r="AE70" s="52"/>
      <c r="AF70" s="52"/>
      <c r="AG70" s="53"/>
      <c r="AH70" s="52"/>
      <c r="AI70" s="53"/>
      <c r="AJ70" s="52"/>
    </row>
    <row r="71" spans="21:36">
      <c r="U71" s="56"/>
      <c r="V71" s="56"/>
      <c r="W71" s="56"/>
      <c r="X71" s="56"/>
      <c r="Y71" s="56"/>
      <c r="Z71" s="56"/>
      <c r="AA71" s="56"/>
      <c r="AB71" s="56"/>
      <c r="AC71" s="53"/>
      <c r="AD71" s="52"/>
      <c r="AE71" s="52"/>
      <c r="AF71" s="52"/>
      <c r="AG71" s="53"/>
      <c r="AH71" s="52"/>
      <c r="AI71" s="53"/>
      <c r="AJ71" s="52"/>
    </row>
    <row r="72" spans="21:36">
      <c r="U72" s="56"/>
      <c r="V72" s="56"/>
      <c r="W72" s="56"/>
      <c r="X72" s="56"/>
      <c r="Y72" s="56"/>
      <c r="Z72" s="56"/>
      <c r="AA72" s="56"/>
      <c r="AB72" s="56"/>
      <c r="AC72" s="53"/>
      <c r="AD72" s="52"/>
      <c r="AE72" s="52"/>
      <c r="AF72" s="52"/>
      <c r="AG72" s="53"/>
      <c r="AH72" s="52"/>
      <c r="AI72" s="53"/>
      <c r="AJ72" s="52"/>
    </row>
    <row r="73" spans="21:36">
      <c r="U73" s="56"/>
      <c r="V73" s="56"/>
      <c r="W73" s="56"/>
      <c r="X73" s="56"/>
      <c r="Y73" s="56"/>
      <c r="Z73" s="56"/>
      <c r="AA73" s="56"/>
      <c r="AB73" s="56"/>
      <c r="AC73" s="53"/>
      <c r="AD73" s="52"/>
      <c r="AE73" s="52"/>
      <c r="AF73" s="52"/>
      <c r="AG73" s="53"/>
      <c r="AH73" s="52"/>
      <c r="AI73" s="53"/>
      <c r="AJ73" s="52"/>
    </row>
    <row r="74" spans="21:36">
      <c r="U74" s="56"/>
      <c r="V74" s="56"/>
      <c r="W74" s="56"/>
      <c r="X74" s="56"/>
      <c r="Y74" s="56"/>
      <c r="Z74" s="56"/>
      <c r="AA74" s="56"/>
      <c r="AB74" s="56"/>
      <c r="AC74" s="53"/>
      <c r="AD74" s="52"/>
      <c r="AE74" s="52"/>
      <c r="AF74" s="52"/>
      <c r="AG74" s="53"/>
      <c r="AH74" s="52"/>
      <c r="AI74" s="53"/>
      <c r="AJ74" s="52"/>
    </row>
    <row r="75" spans="21:36">
      <c r="U75" s="56"/>
      <c r="V75" s="56"/>
      <c r="W75" s="56"/>
      <c r="X75" s="56"/>
      <c r="Y75" s="56"/>
      <c r="Z75" s="56"/>
      <c r="AA75" s="56"/>
      <c r="AB75" s="56"/>
      <c r="AC75" s="53"/>
      <c r="AD75" s="52"/>
      <c r="AE75" s="52"/>
      <c r="AF75" s="52"/>
      <c r="AG75" s="53"/>
      <c r="AH75" s="52"/>
      <c r="AI75" s="53"/>
      <c r="AJ75" s="52"/>
    </row>
    <row r="76" spans="21:36">
      <c r="U76" s="56"/>
      <c r="V76" s="56"/>
      <c r="W76" s="56"/>
      <c r="X76" s="56"/>
      <c r="Y76" s="56"/>
      <c r="Z76" s="56"/>
      <c r="AA76" s="56"/>
      <c r="AB76" s="56"/>
      <c r="AC76" s="53"/>
      <c r="AD76" s="52"/>
      <c r="AE76" s="52"/>
      <c r="AF76" s="52"/>
      <c r="AG76" s="53"/>
      <c r="AH76" s="52"/>
      <c r="AI76" s="53"/>
      <c r="AJ76" s="52"/>
    </row>
    <row r="77" spans="21:36">
      <c r="U77" s="56"/>
      <c r="V77" s="56"/>
      <c r="W77" s="56"/>
      <c r="X77" s="56"/>
      <c r="Y77" s="56"/>
      <c r="Z77" s="56"/>
      <c r="AA77" s="56"/>
      <c r="AB77" s="56"/>
      <c r="AC77" s="53"/>
      <c r="AD77" s="52"/>
      <c r="AE77" s="52"/>
      <c r="AF77" s="52"/>
      <c r="AG77" s="53"/>
      <c r="AH77" s="52"/>
      <c r="AI77" s="53"/>
      <c r="AJ77" s="52"/>
    </row>
    <row r="78" spans="21:36">
      <c r="U78" s="56"/>
      <c r="V78" s="56"/>
      <c r="W78" s="56"/>
      <c r="X78" s="56"/>
      <c r="Y78" s="56"/>
      <c r="Z78" s="56"/>
      <c r="AA78" s="56"/>
      <c r="AB78" s="56"/>
      <c r="AC78" s="53"/>
      <c r="AD78" s="52"/>
      <c r="AE78" s="52"/>
      <c r="AF78" s="52"/>
      <c r="AG78" s="53"/>
      <c r="AH78" s="52"/>
      <c r="AI78" s="53"/>
      <c r="AJ78" s="52"/>
    </row>
    <row r="79" spans="21:36">
      <c r="U79" s="56"/>
      <c r="V79" s="56"/>
      <c r="W79" s="56"/>
      <c r="X79" s="56"/>
      <c r="Y79" s="56"/>
      <c r="Z79" s="56"/>
      <c r="AA79" s="56"/>
      <c r="AB79" s="56"/>
      <c r="AC79" s="53"/>
      <c r="AD79" s="52"/>
      <c r="AE79" s="52"/>
      <c r="AF79" s="52"/>
      <c r="AG79" s="53"/>
      <c r="AH79" s="52"/>
      <c r="AI79" s="53"/>
      <c r="AJ79" s="52"/>
    </row>
    <row r="80" spans="21:36">
      <c r="U80" s="56"/>
      <c r="V80" s="56"/>
      <c r="W80" s="56"/>
      <c r="X80" s="56"/>
      <c r="Y80" s="56"/>
      <c r="Z80" s="56"/>
      <c r="AA80" s="56"/>
      <c r="AB80" s="56"/>
      <c r="AC80" s="53"/>
      <c r="AD80" s="52"/>
      <c r="AE80" s="52"/>
      <c r="AF80" s="52"/>
      <c r="AG80" s="53"/>
      <c r="AH80" s="52"/>
      <c r="AI80" s="53"/>
      <c r="AJ80" s="52"/>
    </row>
    <row r="81" spans="21:36">
      <c r="U81" s="56"/>
      <c r="V81" s="56"/>
      <c r="W81" s="56"/>
      <c r="X81" s="56"/>
      <c r="Y81" s="56"/>
      <c r="Z81" s="56"/>
      <c r="AA81" s="56"/>
      <c r="AB81" s="56"/>
      <c r="AC81" s="53"/>
      <c r="AD81" s="52"/>
      <c r="AE81" s="52"/>
      <c r="AF81" s="52"/>
      <c r="AG81" s="53"/>
      <c r="AH81" s="52"/>
      <c r="AI81" s="53"/>
      <c r="AJ81" s="52"/>
    </row>
    <row r="82" spans="21:36">
      <c r="U82" s="56"/>
      <c r="V82" s="56"/>
      <c r="W82" s="56"/>
      <c r="X82" s="56"/>
      <c r="Y82" s="56"/>
      <c r="Z82" s="56"/>
      <c r="AA82" s="56"/>
      <c r="AB82" s="56"/>
      <c r="AC82" s="53"/>
      <c r="AD82" s="52"/>
      <c r="AE82" s="52"/>
      <c r="AF82" s="52"/>
      <c r="AG82" s="53"/>
      <c r="AH82" s="52"/>
      <c r="AI82" s="53"/>
      <c r="AJ82" s="52"/>
    </row>
    <row r="83" spans="21:36">
      <c r="U83" s="56"/>
      <c r="V83" s="56"/>
      <c r="W83" s="56"/>
      <c r="X83" s="56"/>
      <c r="Y83" s="56"/>
      <c r="Z83" s="56"/>
      <c r="AA83" s="56"/>
      <c r="AB83" s="56"/>
      <c r="AC83" s="53"/>
      <c r="AD83" s="52"/>
      <c r="AE83" s="52"/>
      <c r="AF83" s="52"/>
      <c r="AG83" s="53"/>
      <c r="AH83" s="52"/>
      <c r="AI83" s="53"/>
      <c r="AJ83" s="52"/>
    </row>
    <row r="84" spans="21:36">
      <c r="U84" s="56"/>
      <c r="V84" s="56"/>
      <c r="W84" s="56"/>
      <c r="X84" s="56"/>
      <c r="Y84" s="56"/>
      <c r="Z84" s="56"/>
      <c r="AA84" s="56"/>
      <c r="AB84" s="56"/>
      <c r="AC84" s="53"/>
      <c r="AD84" s="52"/>
      <c r="AE84" s="52"/>
      <c r="AF84" s="52"/>
      <c r="AG84" s="53"/>
      <c r="AH84" s="52"/>
      <c r="AI84" s="53"/>
      <c r="AJ84" s="52"/>
    </row>
    <row r="85" spans="21:36">
      <c r="U85" s="56"/>
      <c r="V85" s="56"/>
      <c r="W85" s="56"/>
      <c r="X85" s="56"/>
      <c r="Y85" s="56"/>
      <c r="Z85" s="56"/>
      <c r="AA85" s="56"/>
      <c r="AB85" s="56"/>
      <c r="AC85" s="53"/>
      <c r="AD85" s="52"/>
      <c r="AE85" s="52"/>
      <c r="AF85" s="52"/>
      <c r="AG85" s="53"/>
      <c r="AH85" s="52"/>
      <c r="AI85" s="53"/>
      <c r="AJ85" s="52"/>
    </row>
    <row r="86" spans="21:36">
      <c r="U86" s="56"/>
      <c r="V86" s="56"/>
      <c r="W86" s="56"/>
      <c r="X86" s="56"/>
      <c r="Y86" s="56"/>
      <c r="Z86" s="56"/>
      <c r="AA86" s="56"/>
      <c r="AB86" s="56"/>
      <c r="AC86" s="53"/>
      <c r="AD86" s="52"/>
      <c r="AE86" s="52"/>
      <c r="AF86" s="52"/>
      <c r="AG86" s="53"/>
      <c r="AH86" s="52"/>
      <c r="AI86" s="53"/>
      <c r="AJ86" s="52"/>
    </row>
    <row r="87" spans="21:36">
      <c r="U87" s="56"/>
      <c r="V87" s="56"/>
      <c r="W87" s="56"/>
      <c r="X87" s="56"/>
      <c r="Y87" s="56"/>
      <c r="Z87" s="56"/>
      <c r="AA87" s="56"/>
      <c r="AB87" s="56"/>
      <c r="AC87" s="53"/>
      <c r="AD87" s="52"/>
      <c r="AE87" s="52"/>
      <c r="AF87" s="52"/>
      <c r="AG87" s="53"/>
      <c r="AH87" s="52"/>
      <c r="AI87" s="53"/>
      <c r="AJ87" s="52"/>
    </row>
    <row r="88" spans="21:36">
      <c r="U88" s="56"/>
      <c r="V88" s="56"/>
      <c r="W88" s="56"/>
      <c r="X88" s="56"/>
      <c r="Y88" s="56"/>
      <c r="Z88" s="56"/>
      <c r="AA88" s="56"/>
      <c r="AB88" s="56"/>
      <c r="AC88" s="53"/>
      <c r="AD88" s="52"/>
      <c r="AE88" s="52"/>
      <c r="AF88" s="52"/>
      <c r="AG88" s="53"/>
      <c r="AH88" s="52"/>
      <c r="AI88" s="53"/>
      <c r="AJ88" s="52"/>
    </row>
    <row r="89" spans="21:36">
      <c r="U89" s="56"/>
      <c r="V89" s="56"/>
      <c r="W89" s="56"/>
      <c r="X89" s="56"/>
      <c r="Y89" s="56"/>
      <c r="Z89" s="56"/>
      <c r="AA89" s="56"/>
      <c r="AB89" s="56"/>
      <c r="AC89" s="53"/>
      <c r="AD89" s="52"/>
      <c r="AE89" s="52"/>
      <c r="AF89" s="52"/>
      <c r="AG89" s="53"/>
      <c r="AH89" s="52"/>
      <c r="AI89" s="53"/>
      <c r="AJ89" s="52"/>
    </row>
    <row r="90" spans="21:36">
      <c r="U90" s="56"/>
      <c r="V90" s="56"/>
      <c r="W90" s="56"/>
      <c r="X90" s="56"/>
      <c r="Y90" s="56"/>
      <c r="Z90" s="56"/>
      <c r="AA90" s="56"/>
      <c r="AB90" s="56"/>
      <c r="AC90" s="53"/>
      <c r="AD90" s="52"/>
      <c r="AE90" s="52"/>
      <c r="AF90" s="52"/>
      <c r="AG90" s="53"/>
      <c r="AH90" s="52"/>
      <c r="AI90" s="53"/>
      <c r="AJ90" s="52"/>
    </row>
    <row r="91" spans="21:36">
      <c r="U91" s="56"/>
      <c r="V91" s="56"/>
      <c r="W91" s="56"/>
      <c r="X91" s="56"/>
      <c r="Y91" s="56"/>
      <c r="Z91" s="56"/>
      <c r="AA91" s="56"/>
      <c r="AB91" s="56"/>
      <c r="AC91" s="53"/>
      <c r="AD91" s="52"/>
      <c r="AE91" s="52"/>
      <c r="AF91" s="52"/>
      <c r="AG91" s="53"/>
      <c r="AH91" s="52"/>
      <c r="AI91" s="53"/>
      <c r="AJ91" s="52"/>
    </row>
    <row r="92" spans="21:36">
      <c r="U92" s="56"/>
      <c r="V92" s="56"/>
      <c r="W92" s="56"/>
      <c r="X92" s="56"/>
      <c r="Y92" s="56"/>
      <c r="Z92" s="56"/>
      <c r="AA92" s="56"/>
      <c r="AB92" s="56"/>
      <c r="AC92" s="53"/>
      <c r="AD92" s="52"/>
      <c r="AE92" s="52"/>
      <c r="AF92" s="52"/>
      <c r="AG92" s="53"/>
      <c r="AH92" s="52"/>
      <c r="AI92" s="53"/>
      <c r="AJ92" s="52"/>
    </row>
    <row r="93" spans="21:36">
      <c r="U93" s="56"/>
      <c r="V93" s="56"/>
      <c r="W93" s="56"/>
      <c r="X93" s="56"/>
      <c r="Y93" s="56"/>
      <c r="Z93" s="56"/>
      <c r="AA93" s="56"/>
      <c r="AB93" s="56"/>
      <c r="AC93" s="53"/>
      <c r="AD93" s="52"/>
      <c r="AE93" s="52"/>
      <c r="AF93" s="52"/>
      <c r="AG93" s="53"/>
      <c r="AH93" s="52"/>
      <c r="AI93" s="53"/>
      <c r="AJ93" s="52"/>
    </row>
    <row r="94" spans="21:36">
      <c r="U94" s="56"/>
      <c r="V94" s="56"/>
      <c r="W94" s="56"/>
      <c r="X94" s="56"/>
      <c r="Y94" s="56"/>
      <c r="Z94" s="56"/>
      <c r="AA94" s="56"/>
      <c r="AB94" s="56"/>
      <c r="AC94" s="53"/>
      <c r="AD94" s="52"/>
      <c r="AE94" s="52"/>
      <c r="AF94" s="52"/>
      <c r="AG94" s="53"/>
      <c r="AH94" s="52"/>
      <c r="AI94" s="53"/>
      <c r="AJ94" s="52"/>
    </row>
    <row r="95" spans="21:36">
      <c r="U95" s="56"/>
      <c r="V95" s="56"/>
      <c r="W95" s="56"/>
      <c r="X95" s="56"/>
      <c r="Y95" s="56"/>
      <c r="Z95" s="56"/>
      <c r="AA95" s="56"/>
      <c r="AB95" s="56"/>
      <c r="AC95" s="53"/>
      <c r="AD95" s="52"/>
      <c r="AE95" s="52"/>
      <c r="AF95" s="52"/>
      <c r="AG95" s="53"/>
      <c r="AH95" s="52"/>
      <c r="AI95" s="53"/>
      <c r="AJ95" s="52"/>
    </row>
    <row r="96" spans="21:36">
      <c r="U96" s="56"/>
      <c r="V96" s="56"/>
      <c r="W96" s="56"/>
      <c r="X96" s="56"/>
      <c r="Y96" s="56"/>
      <c r="Z96" s="56"/>
      <c r="AA96" s="56"/>
      <c r="AB96" s="56"/>
      <c r="AC96" s="53"/>
      <c r="AD96" s="52"/>
      <c r="AE96" s="52"/>
      <c r="AF96" s="52"/>
      <c r="AG96" s="53"/>
      <c r="AH96" s="52"/>
      <c r="AI96" s="53"/>
      <c r="AJ96" s="52"/>
    </row>
    <row r="97" spans="21:36">
      <c r="U97" s="56"/>
      <c r="V97" s="56"/>
      <c r="W97" s="56"/>
      <c r="X97" s="56"/>
      <c r="Y97" s="56"/>
      <c r="Z97" s="56"/>
      <c r="AA97" s="56"/>
      <c r="AB97" s="56"/>
      <c r="AC97" s="53"/>
      <c r="AD97" s="52"/>
      <c r="AE97" s="52"/>
      <c r="AF97" s="52"/>
      <c r="AG97" s="53"/>
      <c r="AH97" s="52"/>
      <c r="AI97" s="53"/>
      <c r="AJ97" s="52"/>
    </row>
    <row r="98" spans="21:36">
      <c r="U98" s="56"/>
      <c r="V98" s="56"/>
      <c r="W98" s="56"/>
      <c r="X98" s="56"/>
      <c r="Y98" s="56"/>
      <c r="Z98" s="56"/>
      <c r="AA98" s="56"/>
      <c r="AB98" s="56"/>
      <c r="AC98" s="53"/>
      <c r="AD98" s="52"/>
      <c r="AE98" s="52"/>
      <c r="AF98" s="52"/>
      <c r="AG98" s="53"/>
      <c r="AH98" s="52"/>
      <c r="AI98" s="53"/>
      <c r="AJ98" s="52"/>
    </row>
    <row r="99" spans="21:36">
      <c r="U99" s="56"/>
      <c r="V99" s="56"/>
      <c r="W99" s="56"/>
      <c r="X99" s="56"/>
      <c r="Y99" s="56"/>
      <c r="Z99" s="56"/>
      <c r="AA99" s="56"/>
      <c r="AB99" s="56"/>
      <c r="AC99" s="53"/>
      <c r="AD99" s="52"/>
      <c r="AE99" s="52"/>
      <c r="AF99" s="52"/>
      <c r="AG99" s="53"/>
      <c r="AH99" s="52"/>
      <c r="AI99" s="53"/>
      <c r="AJ99" s="52"/>
    </row>
    <row r="100" spans="21:36">
      <c r="U100" s="56"/>
      <c r="V100" s="56"/>
      <c r="W100" s="56"/>
      <c r="X100" s="56"/>
      <c r="Y100" s="56"/>
      <c r="Z100" s="56"/>
      <c r="AA100" s="56"/>
      <c r="AB100" s="56"/>
      <c r="AC100" s="53"/>
      <c r="AD100" s="52"/>
      <c r="AE100" s="52"/>
      <c r="AF100" s="52"/>
      <c r="AG100" s="53"/>
      <c r="AH100" s="52"/>
      <c r="AI100" s="53"/>
      <c r="AJ100" s="52"/>
    </row>
    <row r="101" spans="21:36">
      <c r="U101" s="56"/>
      <c r="V101" s="56"/>
      <c r="W101" s="56"/>
      <c r="X101" s="56"/>
      <c r="Y101" s="56"/>
      <c r="Z101" s="56"/>
      <c r="AA101" s="56"/>
      <c r="AB101" s="56"/>
      <c r="AC101" s="53"/>
      <c r="AD101" s="52"/>
      <c r="AE101" s="52"/>
      <c r="AF101" s="52"/>
      <c r="AG101" s="53"/>
      <c r="AH101" s="52"/>
      <c r="AI101" s="53"/>
      <c r="AJ101" s="52"/>
    </row>
    <row r="102" spans="21:36">
      <c r="U102" s="56"/>
      <c r="V102" s="56"/>
      <c r="W102" s="56"/>
      <c r="X102" s="56"/>
      <c r="Y102" s="56"/>
      <c r="Z102" s="56"/>
      <c r="AA102" s="56"/>
      <c r="AB102" s="56"/>
      <c r="AC102" s="53"/>
      <c r="AD102" s="52"/>
      <c r="AE102" s="52"/>
      <c r="AF102" s="52"/>
      <c r="AG102" s="53"/>
      <c r="AH102" s="52"/>
      <c r="AI102" s="53"/>
      <c r="AJ102" s="52"/>
    </row>
    <row r="103" spans="21:36">
      <c r="U103" s="56"/>
      <c r="V103" s="56"/>
      <c r="W103" s="56"/>
      <c r="X103" s="56"/>
      <c r="Y103" s="56"/>
      <c r="Z103" s="56"/>
      <c r="AA103" s="56"/>
      <c r="AB103" s="56"/>
      <c r="AC103" s="53"/>
      <c r="AD103" s="52"/>
      <c r="AE103" s="52"/>
      <c r="AF103" s="52"/>
      <c r="AG103" s="53"/>
      <c r="AH103" s="52"/>
      <c r="AI103" s="53"/>
      <c r="AJ103" s="52"/>
    </row>
    <row r="104" spans="21:36">
      <c r="U104" s="56"/>
      <c r="V104" s="56"/>
      <c r="W104" s="56"/>
      <c r="X104" s="56"/>
      <c r="Y104" s="56"/>
      <c r="Z104" s="56"/>
      <c r="AA104" s="56"/>
      <c r="AB104" s="56"/>
      <c r="AC104" s="53"/>
      <c r="AD104" s="52"/>
      <c r="AE104" s="52"/>
      <c r="AF104" s="52"/>
      <c r="AG104" s="53"/>
      <c r="AH104" s="52"/>
      <c r="AI104" s="53"/>
      <c r="AJ104" s="52"/>
    </row>
  </sheetData>
  <hyperlinks>
    <hyperlink ref="A57" r:id="rId1" xr:uid="{BB91CD14-0C0D-4B05-A83B-29650ADFAD6B}"/>
  </hyperlinks>
  <pageMargins left="0.70000000000000007" right="0.70000000000000007" top="0.75" bottom="0.75" header="0.30000000000000004" footer="0.30000000000000004"/>
  <pageSetup paperSize="0" orientation="landscape" horizontalDpi="0" verticalDpi="0" copies="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A2818-E06D-4F9F-8D3E-FE7C70A01539}">
  <sheetPr>
    <tabColor theme="0"/>
  </sheetPr>
  <dimension ref="A1:D5"/>
  <sheetViews>
    <sheetView workbookViewId="0"/>
  </sheetViews>
  <sheetFormatPr defaultRowHeight="13.8"/>
  <sheetData>
    <row r="1" spans="1:4" ht="16.2" thickBot="1">
      <c r="A1" s="69" t="s">
        <v>261</v>
      </c>
    </row>
    <row r="2" spans="1:4" ht="14.4" thickTop="1">
      <c r="A2" s="105" t="s">
        <v>262</v>
      </c>
      <c r="B2" s="61" t="s">
        <v>263</v>
      </c>
      <c r="C2" s="61" t="s">
        <v>263</v>
      </c>
      <c r="D2" s="63" t="s">
        <v>263</v>
      </c>
    </row>
    <row r="3" spans="1:4" ht="28.2" thickBot="1">
      <c r="A3" s="106"/>
      <c r="B3" s="62" t="s">
        <v>129</v>
      </c>
      <c r="C3" s="62" t="s">
        <v>130</v>
      </c>
      <c r="D3" s="64" t="s">
        <v>131</v>
      </c>
    </row>
    <row r="4" spans="1:4" ht="28.2" thickBot="1">
      <c r="A4" s="65" t="s">
        <v>264</v>
      </c>
      <c r="B4" s="66">
        <v>10</v>
      </c>
      <c r="C4" s="66">
        <v>8.9</v>
      </c>
      <c r="D4" s="67">
        <v>9.4</v>
      </c>
    </row>
    <row r="5" spans="1:4">
      <c r="A5" s="68" t="s">
        <v>265</v>
      </c>
    </row>
  </sheetData>
  <mergeCells count="1">
    <mergeCell ref="A2:A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8BA61-030F-4A04-BCC7-C9D93F3BD267}">
  <sheetPr>
    <tabColor theme="0"/>
  </sheetPr>
  <dimension ref="A1:D16"/>
  <sheetViews>
    <sheetView workbookViewId="0"/>
  </sheetViews>
  <sheetFormatPr defaultRowHeight="13.8"/>
  <sheetData>
    <row r="1" spans="1:4" ht="16.2" thickBot="1">
      <c r="A1" s="69" t="s">
        <v>266</v>
      </c>
    </row>
    <row r="2" spans="1:4" ht="14.4" thickTop="1">
      <c r="A2" s="105" t="s">
        <v>267</v>
      </c>
      <c r="B2" s="61" t="s">
        <v>263</v>
      </c>
      <c r="C2" s="61" t="s">
        <v>263</v>
      </c>
      <c r="D2" s="63" t="s">
        <v>263</v>
      </c>
    </row>
    <row r="3" spans="1:4" ht="28.2" thickBot="1">
      <c r="A3" s="106"/>
      <c r="B3" s="62" t="s">
        <v>129</v>
      </c>
      <c r="C3" s="62" t="s">
        <v>130</v>
      </c>
      <c r="D3" s="64" t="s">
        <v>131</v>
      </c>
    </row>
    <row r="4" spans="1:4" ht="42" thickBot="1">
      <c r="A4" s="65" t="s">
        <v>268</v>
      </c>
      <c r="B4" s="66">
        <v>5</v>
      </c>
      <c r="C4" s="66">
        <v>5</v>
      </c>
      <c r="D4" s="67">
        <v>5</v>
      </c>
    </row>
    <row r="5" spans="1:4" ht="55.8" thickBot="1">
      <c r="A5" s="65" t="s">
        <v>269</v>
      </c>
      <c r="B5" s="66">
        <v>115</v>
      </c>
      <c r="C5" s="66">
        <v>115</v>
      </c>
      <c r="D5" s="67">
        <v>115</v>
      </c>
    </row>
    <row r="6" spans="1:4" ht="55.8" thickBot="1">
      <c r="A6" s="65" t="s">
        <v>270</v>
      </c>
      <c r="B6" s="66">
        <v>247</v>
      </c>
      <c r="C6" s="66">
        <v>256</v>
      </c>
      <c r="D6" s="67">
        <v>266</v>
      </c>
    </row>
    <row r="7" spans="1:4" ht="55.8" thickBot="1">
      <c r="A7" s="65" t="s">
        <v>271</v>
      </c>
      <c r="B7" s="66">
        <v>160</v>
      </c>
      <c r="C7" s="66">
        <v>123</v>
      </c>
      <c r="D7" s="67">
        <v>125</v>
      </c>
    </row>
    <row r="8" spans="1:4" ht="69.599999999999994" thickBot="1">
      <c r="A8" s="65" t="s">
        <v>272</v>
      </c>
      <c r="B8" s="66">
        <v>93</v>
      </c>
      <c r="C8" s="66">
        <v>64</v>
      </c>
      <c r="D8" s="67">
        <v>64</v>
      </c>
    </row>
    <row r="9" spans="1:4" ht="28.2" thickBot="1">
      <c r="A9" s="65" t="s">
        <v>273</v>
      </c>
      <c r="B9" s="66">
        <v>9</v>
      </c>
      <c r="C9" s="66">
        <v>9</v>
      </c>
      <c r="D9" s="67">
        <v>10</v>
      </c>
    </row>
    <row r="10" spans="1:4" ht="97.2" thickBot="1">
      <c r="A10" s="65" t="s">
        <v>274</v>
      </c>
      <c r="B10" s="66">
        <v>6815</v>
      </c>
      <c r="C10" s="66">
        <v>6188</v>
      </c>
      <c r="D10" s="67">
        <v>6945</v>
      </c>
    </row>
    <row r="11" spans="1:4" ht="55.8" thickBot="1">
      <c r="A11" s="65" t="s">
        <v>215</v>
      </c>
      <c r="B11" s="66">
        <v>7</v>
      </c>
      <c r="C11" s="66">
        <v>6</v>
      </c>
      <c r="D11" s="67">
        <v>6</v>
      </c>
    </row>
    <row r="12" spans="1:4" ht="28.2" thickBot="1">
      <c r="A12" s="65" t="s">
        <v>218</v>
      </c>
      <c r="B12" s="66">
        <v>46</v>
      </c>
      <c r="C12" s="66">
        <v>46</v>
      </c>
      <c r="D12" s="67">
        <v>48</v>
      </c>
    </row>
    <row r="13" spans="1:4" ht="28.2" thickBot="1">
      <c r="A13" s="65" t="s">
        <v>205</v>
      </c>
      <c r="B13" s="66">
        <v>16</v>
      </c>
      <c r="C13" s="66">
        <v>16</v>
      </c>
      <c r="D13" s="67">
        <v>16</v>
      </c>
    </row>
    <row r="14" spans="1:4" ht="55.8" thickBot="1">
      <c r="A14" s="65" t="s">
        <v>275</v>
      </c>
      <c r="B14" s="66">
        <v>194</v>
      </c>
      <c r="C14" s="66">
        <v>197</v>
      </c>
      <c r="D14" s="67">
        <v>200</v>
      </c>
    </row>
    <row r="15" spans="1:4" ht="42" thickBot="1">
      <c r="A15" s="65" t="s">
        <v>276</v>
      </c>
      <c r="B15" s="66">
        <v>4</v>
      </c>
      <c r="C15" s="66">
        <v>3</v>
      </c>
      <c r="D15" s="67">
        <v>3</v>
      </c>
    </row>
    <row r="16" spans="1:4" ht="14.4" thickBot="1">
      <c r="A16" s="70" t="s">
        <v>277</v>
      </c>
    </row>
  </sheetData>
  <mergeCells count="1">
    <mergeCell ref="A2:A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EC555-DBC2-4F77-88D6-2BAF827AF84B}">
  <sheetPr>
    <tabColor theme="0"/>
  </sheetPr>
  <dimension ref="B1:AZ46"/>
  <sheetViews>
    <sheetView workbookViewId="0"/>
  </sheetViews>
  <sheetFormatPr defaultRowHeight="13.8"/>
  <cols>
    <col min="1" max="1" width="8.796875" style="72"/>
    <col min="2" max="51" width="18" style="72" customWidth="1"/>
    <col min="52" max="16384" width="8.796875" style="72"/>
  </cols>
  <sheetData>
    <row r="1" spans="2:51" ht="14.4">
      <c r="B1" s="71" t="s">
        <v>287</v>
      </c>
    </row>
    <row r="2" spans="2:51" ht="14.4">
      <c r="B2" s="73" t="s">
        <v>288</v>
      </c>
    </row>
    <row r="4" spans="2:51" ht="28.8" customHeight="1">
      <c r="B4" s="108" t="s">
        <v>289</v>
      </c>
      <c r="C4" s="108" t="s">
        <v>289</v>
      </c>
      <c r="D4" s="107" t="s">
        <v>290</v>
      </c>
      <c r="E4" s="107" t="s">
        <v>290</v>
      </c>
      <c r="F4" s="107" t="s">
        <v>290</v>
      </c>
      <c r="G4" s="107" t="s">
        <v>290</v>
      </c>
      <c r="H4" s="107" t="s">
        <v>290</v>
      </c>
      <c r="I4" s="107" t="s">
        <v>290</v>
      </c>
      <c r="J4" s="107" t="s">
        <v>290</v>
      </c>
      <c r="K4" s="107" t="s">
        <v>290</v>
      </c>
      <c r="L4" s="107" t="s">
        <v>290</v>
      </c>
      <c r="M4" s="107" t="s">
        <v>290</v>
      </c>
      <c r="N4" s="107" t="s">
        <v>290</v>
      </c>
      <c r="O4" s="107" t="s">
        <v>290</v>
      </c>
      <c r="P4" s="107" t="s">
        <v>290</v>
      </c>
      <c r="Q4" s="107" t="s">
        <v>290</v>
      </c>
      <c r="R4" s="107" t="s">
        <v>290</v>
      </c>
      <c r="S4" s="107" t="s">
        <v>290</v>
      </c>
      <c r="T4" s="107" t="s">
        <v>290</v>
      </c>
      <c r="U4" s="107" t="s">
        <v>290</v>
      </c>
      <c r="V4" s="107" t="s">
        <v>290</v>
      </c>
      <c r="W4" s="107" t="s">
        <v>290</v>
      </c>
      <c r="X4" s="107" t="s">
        <v>290</v>
      </c>
      <c r="Y4" s="107" t="s">
        <v>290</v>
      </c>
      <c r="Z4" s="107" t="s">
        <v>290</v>
      </c>
      <c r="AA4" s="107" t="s">
        <v>290</v>
      </c>
      <c r="AB4" s="107" t="s">
        <v>290</v>
      </c>
      <c r="AC4" s="107" t="s">
        <v>290</v>
      </c>
      <c r="AD4" s="107" t="s">
        <v>290</v>
      </c>
      <c r="AE4" s="107" t="s">
        <v>290</v>
      </c>
      <c r="AF4" s="107" t="s">
        <v>290</v>
      </c>
      <c r="AG4" s="107" t="s">
        <v>290</v>
      </c>
      <c r="AH4" s="107" t="s">
        <v>290</v>
      </c>
      <c r="AI4" s="107" t="s">
        <v>290</v>
      </c>
      <c r="AJ4" s="107" t="s">
        <v>291</v>
      </c>
      <c r="AK4" s="107" t="s">
        <v>291</v>
      </c>
      <c r="AL4" s="107" t="s">
        <v>291</v>
      </c>
      <c r="AM4" s="107" t="s">
        <v>291</v>
      </c>
      <c r="AN4" s="107" t="s">
        <v>291</v>
      </c>
      <c r="AO4" s="107" t="s">
        <v>291</v>
      </c>
      <c r="AP4" s="107" t="s">
        <v>291</v>
      </c>
      <c r="AQ4" s="107" t="s">
        <v>291</v>
      </c>
      <c r="AR4" s="107" t="s">
        <v>291</v>
      </c>
      <c r="AS4" s="107" t="s">
        <v>291</v>
      </c>
      <c r="AT4" s="107" t="s">
        <v>291</v>
      </c>
      <c r="AU4" s="107" t="s">
        <v>291</v>
      </c>
      <c r="AV4" s="107" t="s">
        <v>291</v>
      </c>
      <c r="AW4" s="107" t="s">
        <v>291</v>
      </c>
      <c r="AX4" s="107" t="s">
        <v>291</v>
      </c>
      <c r="AY4" s="107" t="s">
        <v>291</v>
      </c>
    </row>
    <row r="5" spans="2:51" ht="28.8" customHeight="1">
      <c r="B5" s="108" t="s">
        <v>292</v>
      </c>
      <c r="C5" s="108" t="s">
        <v>292</v>
      </c>
      <c r="D5" s="107" t="s">
        <v>293</v>
      </c>
      <c r="E5" s="107" t="s">
        <v>293</v>
      </c>
      <c r="F5" s="107" t="s">
        <v>293</v>
      </c>
      <c r="G5" s="107" t="s">
        <v>293</v>
      </c>
      <c r="H5" s="107" t="s">
        <v>293</v>
      </c>
      <c r="I5" s="107" t="s">
        <v>293</v>
      </c>
      <c r="J5" s="107" t="s">
        <v>293</v>
      </c>
      <c r="K5" s="107" t="s">
        <v>293</v>
      </c>
      <c r="L5" s="107" t="s">
        <v>293</v>
      </c>
      <c r="M5" s="107" t="s">
        <v>293</v>
      </c>
      <c r="N5" s="107" t="s">
        <v>293</v>
      </c>
      <c r="O5" s="107" t="s">
        <v>293</v>
      </c>
      <c r="P5" s="107" t="s">
        <v>293</v>
      </c>
      <c r="Q5" s="107" t="s">
        <v>293</v>
      </c>
      <c r="R5" s="107" t="s">
        <v>293</v>
      </c>
      <c r="S5" s="107" t="s">
        <v>293</v>
      </c>
      <c r="T5" s="107" t="s">
        <v>294</v>
      </c>
      <c r="U5" s="107" t="s">
        <v>294</v>
      </c>
      <c r="V5" s="107" t="s">
        <v>294</v>
      </c>
      <c r="W5" s="107" t="s">
        <v>294</v>
      </c>
      <c r="X5" s="107" t="s">
        <v>294</v>
      </c>
      <c r="Y5" s="107" t="s">
        <v>294</v>
      </c>
      <c r="Z5" s="107" t="s">
        <v>294</v>
      </c>
      <c r="AA5" s="107" t="s">
        <v>294</v>
      </c>
      <c r="AB5" s="107" t="s">
        <v>294</v>
      </c>
      <c r="AC5" s="107" t="s">
        <v>294</v>
      </c>
      <c r="AD5" s="107" t="s">
        <v>294</v>
      </c>
      <c r="AE5" s="107" t="s">
        <v>294</v>
      </c>
      <c r="AF5" s="107" t="s">
        <v>294</v>
      </c>
      <c r="AG5" s="107" t="s">
        <v>294</v>
      </c>
      <c r="AH5" s="107" t="s">
        <v>294</v>
      </c>
      <c r="AI5" s="107" t="s">
        <v>294</v>
      </c>
      <c r="AJ5" s="107" t="s">
        <v>294</v>
      </c>
      <c r="AK5" s="107" t="s">
        <v>294</v>
      </c>
      <c r="AL5" s="107" t="s">
        <v>294</v>
      </c>
      <c r="AM5" s="107" t="s">
        <v>294</v>
      </c>
      <c r="AN5" s="107" t="s">
        <v>294</v>
      </c>
      <c r="AO5" s="107" t="s">
        <v>294</v>
      </c>
      <c r="AP5" s="107" t="s">
        <v>294</v>
      </c>
      <c r="AQ5" s="107" t="s">
        <v>294</v>
      </c>
      <c r="AR5" s="107" t="s">
        <v>294</v>
      </c>
      <c r="AS5" s="107" t="s">
        <v>294</v>
      </c>
      <c r="AT5" s="107" t="s">
        <v>294</v>
      </c>
      <c r="AU5" s="107" t="s">
        <v>294</v>
      </c>
      <c r="AV5" s="107" t="s">
        <v>294</v>
      </c>
      <c r="AW5" s="107" t="s">
        <v>294</v>
      </c>
      <c r="AX5" s="107" t="s">
        <v>294</v>
      </c>
      <c r="AY5" s="107" t="s">
        <v>294</v>
      </c>
    </row>
    <row r="6" spans="2:51" ht="43.2" customHeight="1">
      <c r="B6" s="108" t="s">
        <v>295</v>
      </c>
      <c r="C6" s="108" t="s">
        <v>295</v>
      </c>
      <c r="D6" s="107" t="s">
        <v>296</v>
      </c>
      <c r="E6" s="107" t="s">
        <v>296</v>
      </c>
      <c r="F6" s="107" t="s">
        <v>296</v>
      </c>
      <c r="G6" s="107" t="s">
        <v>297</v>
      </c>
      <c r="H6" s="107" t="s">
        <v>297</v>
      </c>
      <c r="I6" s="107" t="s">
        <v>297</v>
      </c>
      <c r="J6" s="107" t="s">
        <v>298</v>
      </c>
      <c r="K6" s="107" t="s">
        <v>298</v>
      </c>
      <c r="L6" s="107" t="s">
        <v>298</v>
      </c>
      <c r="M6" s="107" t="s">
        <v>299</v>
      </c>
      <c r="N6" s="107" t="s">
        <v>299</v>
      </c>
      <c r="O6" s="107" t="s">
        <v>299</v>
      </c>
      <c r="P6" s="107" t="s">
        <v>300</v>
      </c>
      <c r="Q6" s="107" t="s">
        <v>300</v>
      </c>
      <c r="R6" s="107" t="s">
        <v>300</v>
      </c>
      <c r="S6" s="74" t="s">
        <v>301</v>
      </c>
      <c r="T6" s="107" t="s">
        <v>296</v>
      </c>
      <c r="U6" s="107" t="s">
        <v>296</v>
      </c>
      <c r="V6" s="107" t="s">
        <v>296</v>
      </c>
      <c r="W6" s="107" t="s">
        <v>297</v>
      </c>
      <c r="X6" s="107" t="s">
        <v>297</v>
      </c>
      <c r="Y6" s="107" t="s">
        <v>297</v>
      </c>
      <c r="Z6" s="107" t="s">
        <v>298</v>
      </c>
      <c r="AA6" s="107" t="s">
        <v>298</v>
      </c>
      <c r="AB6" s="107" t="s">
        <v>298</v>
      </c>
      <c r="AC6" s="107" t="s">
        <v>299</v>
      </c>
      <c r="AD6" s="107" t="s">
        <v>299</v>
      </c>
      <c r="AE6" s="107" t="s">
        <v>299</v>
      </c>
      <c r="AF6" s="107" t="s">
        <v>300</v>
      </c>
      <c r="AG6" s="107" t="s">
        <v>300</v>
      </c>
      <c r="AH6" s="107" t="s">
        <v>300</v>
      </c>
      <c r="AI6" s="74" t="s">
        <v>301</v>
      </c>
      <c r="AJ6" s="107" t="s">
        <v>296</v>
      </c>
      <c r="AK6" s="107" t="s">
        <v>296</v>
      </c>
      <c r="AL6" s="107" t="s">
        <v>296</v>
      </c>
      <c r="AM6" s="107" t="s">
        <v>297</v>
      </c>
      <c r="AN6" s="107" t="s">
        <v>297</v>
      </c>
      <c r="AO6" s="107" t="s">
        <v>297</v>
      </c>
      <c r="AP6" s="107" t="s">
        <v>298</v>
      </c>
      <c r="AQ6" s="107" t="s">
        <v>298</v>
      </c>
      <c r="AR6" s="107" t="s">
        <v>298</v>
      </c>
      <c r="AS6" s="107" t="s">
        <v>299</v>
      </c>
      <c r="AT6" s="107" t="s">
        <v>299</v>
      </c>
      <c r="AU6" s="107" t="s">
        <v>299</v>
      </c>
      <c r="AV6" s="107" t="s">
        <v>300</v>
      </c>
      <c r="AW6" s="107" t="s">
        <v>300</v>
      </c>
      <c r="AX6" s="107" t="s">
        <v>300</v>
      </c>
      <c r="AY6" s="74" t="s">
        <v>301</v>
      </c>
    </row>
    <row r="7" spans="2:51" ht="43.2" customHeight="1">
      <c r="B7" s="108" t="s">
        <v>302</v>
      </c>
      <c r="C7" s="108" t="s">
        <v>302</v>
      </c>
      <c r="D7" s="74" t="s">
        <v>303</v>
      </c>
      <c r="E7" s="74" t="s">
        <v>304</v>
      </c>
      <c r="F7" s="74" t="s">
        <v>305</v>
      </c>
      <c r="G7" s="74" t="s">
        <v>303</v>
      </c>
      <c r="H7" s="74" t="s">
        <v>304</v>
      </c>
      <c r="I7" s="74" t="s">
        <v>305</v>
      </c>
      <c r="J7" s="74" t="s">
        <v>303</v>
      </c>
      <c r="K7" s="74" t="s">
        <v>304</v>
      </c>
      <c r="L7" s="74" t="s">
        <v>305</v>
      </c>
      <c r="M7" s="74" t="s">
        <v>303</v>
      </c>
      <c r="N7" s="74" t="s">
        <v>304</v>
      </c>
      <c r="O7" s="74" t="s">
        <v>305</v>
      </c>
      <c r="P7" s="74" t="s">
        <v>303</v>
      </c>
      <c r="Q7" s="74" t="s">
        <v>304</v>
      </c>
      <c r="R7" s="74" t="s">
        <v>305</v>
      </c>
      <c r="S7" s="74" t="s">
        <v>303</v>
      </c>
      <c r="T7" s="74" t="s">
        <v>303</v>
      </c>
      <c r="U7" s="74" t="s">
        <v>304</v>
      </c>
      <c r="V7" s="74" t="s">
        <v>305</v>
      </c>
      <c r="W7" s="74" t="s">
        <v>303</v>
      </c>
      <c r="X7" s="74" t="s">
        <v>304</v>
      </c>
      <c r="Y7" s="74" t="s">
        <v>305</v>
      </c>
      <c r="Z7" s="74" t="s">
        <v>303</v>
      </c>
      <c r="AA7" s="74" t="s">
        <v>304</v>
      </c>
      <c r="AB7" s="74" t="s">
        <v>305</v>
      </c>
      <c r="AC7" s="74" t="s">
        <v>303</v>
      </c>
      <c r="AD7" s="74" t="s">
        <v>304</v>
      </c>
      <c r="AE7" s="74" t="s">
        <v>305</v>
      </c>
      <c r="AF7" s="74" t="s">
        <v>303</v>
      </c>
      <c r="AG7" s="74" t="s">
        <v>304</v>
      </c>
      <c r="AH7" s="74" t="s">
        <v>305</v>
      </c>
      <c r="AI7" s="74" t="s">
        <v>303</v>
      </c>
      <c r="AJ7" s="74" t="s">
        <v>303</v>
      </c>
      <c r="AK7" s="74" t="s">
        <v>304</v>
      </c>
      <c r="AL7" s="74" t="s">
        <v>305</v>
      </c>
      <c r="AM7" s="74" t="s">
        <v>303</v>
      </c>
      <c r="AN7" s="74" t="s">
        <v>304</v>
      </c>
      <c r="AO7" s="74" t="s">
        <v>305</v>
      </c>
      <c r="AP7" s="74" t="s">
        <v>303</v>
      </c>
      <c r="AQ7" s="74" t="s">
        <v>304</v>
      </c>
      <c r="AR7" s="74" t="s">
        <v>305</v>
      </c>
      <c r="AS7" s="74" t="s">
        <v>303</v>
      </c>
      <c r="AT7" s="74" t="s">
        <v>304</v>
      </c>
      <c r="AU7" s="74" t="s">
        <v>305</v>
      </c>
      <c r="AV7" s="74" t="s">
        <v>303</v>
      </c>
      <c r="AW7" s="74" t="s">
        <v>304</v>
      </c>
      <c r="AX7" s="74" t="s">
        <v>305</v>
      </c>
      <c r="AY7" s="74" t="s">
        <v>303</v>
      </c>
    </row>
    <row r="8" spans="2:51" ht="14.4">
      <c r="B8" s="75" t="s">
        <v>306</v>
      </c>
      <c r="C8" s="76" t="s">
        <v>307</v>
      </c>
      <c r="D8" s="76" t="s">
        <v>307</v>
      </c>
      <c r="E8" s="76" t="s">
        <v>307</v>
      </c>
      <c r="F8" s="76" t="s">
        <v>307</v>
      </c>
      <c r="G8" s="76" t="s">
        <v>307</v>
      </c>
      <c r="H8" s="76" t="s">
        <v>307</v>
      </c>
      <c r="I8" s="76" t="s">
        <v>307</v>
      </c>
      <c r="J8" s="76" t="s">
        <v>307</v>
      </c>
      <c r="K8" s="76" t="s">
        <v>307</v>
      </c>
      <c r="L8" s="76" t="s">
        <v>307</v>
      </c>
      <c r="M8" s="76" t="s">
        <v>307</v>
      </c>
      <c r="N8" s="76" t="s">
        <v>307</v>
      </c>
      <c r="O8" s="76" t="s">
        <v>307</v>
      </c>
      <c r="P8" s="76" t="s">
        <v>307</v>
      </c>
      <c r="Q8" s="76" t="s">
        <v>307</v>
      </c>
      <c r="R8" s="76" t="s">
        <v>307</v>
      </c>
      <c r="S8" s="76" t="s">
        <v>307</v>
      </c>
      <c r="T8" s="76" t="s">
        <v>307</v>
      </c>
      <c r="U8" s="76" t="s">
        <v>307</v>
      </c>
      <c r="V8" s="76" t="s">
        <v>307</v>
      </c>
      <c r="W8" s="76" t="s">
        <v>307</v>
      </c>
      <c r="X8" s="76" t="s">
        <v>307</v>
      </c>
      <c r="Y8" s="76" t="s">
        <v>307</v>
      </c>
      <c r="Z8" s="76" t="s">
        <v>307</v>
      </c>
      <c r="AA8" s="76" t="s">
        <v>307</v>
      </c>
      <c r="AB8" s="76" t="s">
        <v>307</v>
      </c>
      <c r="AC8" s="76" t="s">
        <v>307</v>
      </c>
      <c r="AD8" s="76" t="s">
        <v>307</v>
      </c>
      <c r="AE8" s="76" t="s">
        <v>307</v>
      </c>
      <c r="AF8" s="76" t="s">
        <v>307</v>
      </c>
      <c r="AG8" s="76" t="s">
        <v>307</v>
      </c>
      <c r="AH8" s="76" t="s">
        <v>307</v>
      </c>
      <c r="AI8" s="76" t="s">
        <v>307</v>
      </c>
      <c r="AJ8" s="76" t="s">
        <v>307</v>
      </c>
      <c r="AK8" s="76" t="s">
        <v>307</v>
      </c>
      <c r="AL8" s="76" t="s">
        <v>307</v>
      </c>
      <c r="AM8" s="76" t="s">
        <v>307</v>
      </c>
      <c r="AN8" s="76" t="s">
        <v>307</v>
      </c>
      <c r="AO8" s="76" t="s">
        <v>307</v>
      </c>
      <c r="AP8" s="76" t="s">
        <v>307</v>
      </c>
      <c r="AQ8" s="76" t="s">
        <v>307</v>
      </c>
      <c r="AR8" s="76" t="s">
        <v>307</v>
      </c>
      <c r="AS8" s="76" t="s">
        <v>307</v>
      </c>
      <c r="AT8" s="76" t="s">
        <v>307</v>
      </c>
      <c r="AU8" s="76" t="s">
        <v>307</v>
      </c>
      <c r="AV8" s="76" t="s">
        <v>307</v>
      </c>
      <c r="AW8" s="76" t="s">
        <v>307</v>
      </c>
      <c r="AX8" s="76" t="s">
        <v>307</v>
      </c>
      <c r="AY8" s="76" t="s">
        <v>307</v>
      </c>
    </row>
    <row r="9" spans="2:51" ht="43.2" customHeight="1">
      <c r="B9" s="77" t="s">
        <v>308</v>
      </c>
      <c r="C9" s="78" t="s">
        <v>307</v>
      </c>
      <c r="D9" s="79">
        <v>4427.26</v>
      </c>
      <c r="E9" s="79">
        <v>4658.6400000000003</v>
      </c>
      <c r="F9" s="80" t="s">
        <v>307</v>
      </c>
      <c r="G9" s="80" t="s">
        <v>307</v>
      </c>
      <c r="H9" s="80" t="s">
        <v>307</v>
      </c>
      <c r="I9" s="80" t="s">
        <v>307</v>
      </c>
      <c r="J9" s="79">
        <v>81.44</v>
      </c>
      <c r="K9" s="81">
        <v>81.44</v>
      </c>
      <c r="L9" s="80" t="s">
        <v>307</v>
      </c>
      <c r="M9" s="79">
        <v>166.02</v>
      </c>
      <c r="N9" s="81">
        <v>166.02</v>
      </c>
      <c r="O9" s="80" t="s">
        <v>307</v>
      </c>
      <c r="P9" s="80" t="s">
        <v>307</v>
      </c>
      <c r="Q9" s="80" t="s">
        <v>307</v>
      </c>
      <c r="R9" s="80" t="s">
        <v>307</v>
      </c>
      <c r="S9" s="79">
        <v>1617293.91</v>
      </c>
      <c r="T9" s="82">
        <v>2638.14</v>
      </c>
      <c r="U9" s="82">
        <v>2776.02</v>
      </c>
      <c r="V9" s="80" t="s">
        <v>307</v>
      </c>
      <c r="W9" s="80" t="s">
        <v>307</v>
      </c>
      <c r="X9" s="80" t="s">
        <v>307</v>
      </c>
      <c r="Y9" s="80" t="s">
        <v>307</v>
      </c>
      <c r="Z9" s="82">
        <v>48.53</v>
      </c>
      <c r="AA9" s="83">
        <v>48.53</v>
      </c>
      <c r="AB9" s="80" t="s">
        <v>307</v>
      </c>
      <c r="AC9" s="82">
        <v>98.93</v>
      </c>
      <c r="AD9" s="83">
        <v>98.93</v>
      </c>
      <c r="AE9" s="80" t="s">
        <v>307</v>
      </c>
      <c r="AF9" s="80" t="s">
        <v>307</v>
      </c>
      <c r="AG9" s="80" t="s">
        <v>307</v>
      </c>
      <c r="AH9" s="80" t="s">
        <v>307</v>
      </c>
      <c r="AI9" s="82">
        <v>963723.06</v>
      </c>
      <c r="AJ9" s="82">
        <v>1485.27</v>
      </c>
      <c r="AK9" s="82">
        <v>1562.9</v>
      </c>
      <c r="AL9" s="80" t="s">
        <v>307</v>
      </c>
      <c r="AM9" s="80" t="s">
        <v>307</v>
      </c>
      <c r="AN9" s="80" t="s">
        <v>307</v>
      </c>
      <c r="AO9" s="80" t="s">
        <v>307</v>
      </c>
      <c r="AP9" s="82">
        <v>27.32</v>
      </c>
      <c r="AQ9" s="83">
        <v>27.32</v>
      </c>
      <c r="AR9" s="80" t="s">
        <v>307</v>
      </c>
      <c r="AS9" s="82">
        <v>55.7</v>
      </c>
      <c r="AT9" s="84">
        <v>55.7</v>
      </c>
      <c r="AU9" s="80" t="s">
        <v>307</v>
      </c>
      <c r="AV9" s="80" t="s">
        <v>307</v>
      </c>
      <c r="AW9" s="80" t="s">
        <v>307</v>
      </c>
      <c r="AX9" s="80" t="s">
        <v>307</v>
      </c>
      <c r="AY9" s="82">
        <v>542576.07999999996</v>
      </c>
    </row>
    <row r="10" spans="2:51" ht="43.2" customHeight="1">
      <c r="B10" s="77" t="s">
        <v>309</v>
      </c>
      <c r="C10" s="78" t="s">
        <v>307</v>
      </c>
      <c r="D10" s="79">
        <v>5068.45</v>
      </c>
      <c r="E10" s="79">
        <v>5310.18</v>
      </c>
      <c r="F10" s="80" t="s">
        <v>307</v>
      </c>
      <c r="G10" s="80" t="s">
        <v>307</v>
      </c>
      <c r="H10" s="80" t="s">
        <v>307</v>
      </c>
      <c r="I10" s="80" t="s">
        <v>307</v>
      </c>
      <c r="J10" s="79">
        <v>87.42</v>
      </c>
      <c r="K10" s="81">
        <v>87.42</v>
      </c>
      <c r="L10" s="80" t="s">
        <v>307</v>
      </c>
      <c r="M10" s="79">
        <v>160.34</v>
      </c>
      <c r="N10" s="81">
        <v>160.34</v>
      </c>
      <c r="O10" s="80" t="s">
        <v>307</v>
      </c>
      <c r="P10" s="80" t="s">
        <v>307</v>
      </c>
      <c r="Q10" s="80" t="s">
        <v>307</v>
      </c>
      <c r="R10" s="80" t="s">
        <v>307</v>
      </c>
      <c r="S10" s="79">
        <v>1587688.46</v>
      </c>
      <c r="T10" s="82">
        <v>3200.85</v>
      </c>
      <c r="U10" s="82">
        <v>3353.51</v>
      </c>
      <c r="V10" s="80" t="s">
        <v>307</v>
      </c>
      <c r="W10" s="80" t="s">
        <v>307</v>
      </c>
      <c r="X10" s="80" t="s">
        <v>307</v>
      </c>
      <c r="Y10" s="80" t="s">
        <v>307</v>
      </c>
      <c r="Z10" s="82">
        <v>55.21</v>
      </c>
      <c r="AA10" s="83">
        <v>55.21</v>
      </c>
      <c r="AB10" s="80" t="s">
        <v>307</v>
      </c>
      <c r="AC10" s="82">
        <v>101.26</v>
      </c>
      <c r="AD10" s="83">
        <v>101.26</v>
      </c>
      <c r="AE10" s="80" t="s">
        <v>307</v>
      </c>
      <c r="AF10" s="80" t="s">
        <v>307</v>
      </c>
      <c r="AG10" s="80" t="s">
        <v>307</v>
      </c>
      <c r="AH10" s="80" t="s">
        <v>307</v>
      </c>
      <c r="AI10" s="82">
        <v>1002665</v>
      </c>
      <c r="AJ10" s="82">
        <v>1814.56</v>
      </c>
      <c r="AK10" s="82">
        <v>1901.1</v>
      </c>
      <c r="AL10" s="80" t="s">
        <v>307</v>
      </c>
      <c r="AM10" s="80" t="s">
        <v>307</v>
      </c>
      <c r="AN10" s="80" t="s">
        <v>307</v>
      </c>
      <c r="AO10" s="80" t="s">
        <v>307</v>
      </c>
      <c r="AP10" s="82">
        <v>31.3</v>
      </c>
      <c r="AQ10" s="84">
        <v>31.3</v>
      </c>
      <c r="AR10" s="80" t="s">
        <v>307</v>
      </c>
      <c r="AS10" s="82">
        <v>57.4</v>
      </c>
      <c r="AT10" s="84">
        <v>57.4</v>
      </c>
      <c r="AU10" s="80" t="s">
        <v>307</v>
      </c>
      <c r="AV10" s="80" t="s">
        <v>307</v>
      </c>
      <c r="AW10" s="80" t="s">
        <v>307</v>
      </c>
      <c r="AX10" s="80" t="s">
        <v>307</v>
      </c>
      <c r="AY10" s="82">
        <v>568410.79</v>
      </c>
    </row>
    <row r="11" spans="2:51" ht="43.2" customHeight="1">
      <c r="B11" s="77" t="s">
        <v>310</v>
      </c>
      <c r="C11" s="78" t="s">
        <v>307</v>
      </c>
      <c r="D11" s="79">
        <v>4997.45</v>
      </c>
      <c r="E11" s="79">
        <v>5346.61</v>
      </c>
      <c r="F11" s="80" t="s">
        <v>307</v>
      </c>
      <c r="G11" s="80" t="s">
        <v>307</v>
      </c>
      <c r="H11" s="80" t="s">
        <v>307</v>
      </c>
      <c r="I11" s="80" t="s">
        <v>307</v>
      </c>
      <c r="J11" s="79">
        <v>193.64</v>
      </c>
      <c r="K11" s="81">
        <v>193.99</v>
      </c>
      <c r="L11" s="80" t="s">
        <v>307</v>
      </c>
      <c r="M11" s="79">
        <v>168.43</v>
      </c>
      <c r="N11" s="81">
        <v>168.43</v>
      </c>
      <c r="O11" s="80" t="s">
        <v>307</v>
      </c>
      <c r="P11" s="80" t="s">
        <v>307</v>
      </c>
      <c r="Q11" s="80" t="s">
        <v>307</v>
      </c>
      <c r="R11" s="80" t="s">
        <v>307</v>
      </c>
      <c r="S11" s="79">
        <v>1603082.97</v>
      </c>
      <c r="T11" s="82">
        <v>3243.1</v>
      </c>
      <c r="U11" s="82">
        <v>3469.69</v>
      </c>
      <c r="V11" s="80" t="s">
        <v>307</v>
      </c>
      <c r="W11" s="80" t="s">
        <v>307</v>
      </c>
      <c r="X11" s="80" t="s">
        <v>307</v>
      </c>
      <c r="Y11" s="80" t="s">
        <v>307</v>
      </c>
      <c r="Z11" s="82">
        <v>125.66</v>
      </c>
      <c r="AA11" s="83">
        <v>125.89</v>
      </c>
      <c r="AB11" s="80" t="s">
        <v>307</v>
      </c>
      <c r="AC11" s="82">
        <v>109.3</v>
      </c>
      <c r="AD11" s="84">
        <v>109.3</v>
      </c>
      <c r="AE11" s="80" t="s">
        <v>307</v>
      </c>
      <c r="AF11" s="80" t="s">
        <v>307</v>
      </c>
      <c r="AG11" s="80" t="s">
        <v>307</v>
      </c>
      <c r="AH11" s="80" t="s">
        <v>307</v>
      </c>
      <c r="AI11" s="82">
        <v>1040323</v>
      </c>
      <c r="AJ11" s="82">
        <v>1847.59</v>
      </c>
      <c r="AK11" s="82">
        <v>1976.68</v>
      </c>
      <c r="AL11" s="80" t="s">
        <v>307</v>
      </c>
      <c r="AM11" s="80" t="s">
        <v>307</v>
      </c>
      <c r="AN11" s="80" t="s">
        <v>307</v>
      </c>
      <c r="AO11" s="80" t="s">
        <v>307</v>
      </c>
      <c r="AP11" s="82">
        <v>71.59</v>
      </c>
      <c r="AQ11" s="83">
        <v>71.72</v>
      </c>
      <c r="AR11" s="80" t="s">
        <v>307</v>
      </c>
      <c r="AS11" s="82">
        <v>62.27</v>
      </c>
      <c r="AT11" s="83">
        <v>62.27</v>
      </c>
      <c r="AU11" s="80" t="s">
        <v>307</v>
      </c>
      <c r="AV11" s="80" t="s">
        <v>307</v>
      </c>
      <c r="AW11" s="80" t="s">
        <v>307</v>
      </c>
      <c r="AX11" s="80" t="s">
        <v>307</v>
      </c>
      <c r="AY11" s="82">
        <v>592672.01</v>
      </c>
    </row>
    <row r="12" spans="2:51" ht="43.2" customHeight="1">
      <c r="B12" s="77" t="s">
        <v>311</v>
      </c>
      <c r="C12" s="78" t="s">
        <v>307</v>
      </c>
      <c r="D12" s="79">
        <v>5107.25</v>
      </c>
      <c r="E12" s="79">
        <v>5297.12</v>
      </c>
      <c r="F12" s="80" t="s">
        <v>307</v>
      </c>
      <c r="G12" s="80" t="s">
        <v>307</v>
      </c>
      <c r="H12" s="80" t="s">
        <v>307</v>
      </c>
      <c r="I12" s="80" t="s">
        <v>307</v>
      </c>
      <c r="J12" s="79">
        <v>88.65</v>
      </c>
      <c r="K12" s="81">
        <v>89.35</v>
      </c>
      <c r="L12" s="80" t="s">
        <v>307</v>
      </c>
      <c r="M12" s="79">
        <v>187.52</v>
      </c>
      <c r="N12" s="81">
        <v>187.52</v>
      </c>
      <c r="O12" s="80" t="s">
        <v>307</v>
      </c>
      <c r="P12" s="80" t="s">
        <v>307</v>
      </c>
      <c r="Q12" s="80" t="s">
        <v>307</v>
      </c>
      <c r="R12" s="80" t="s">
        <v>307</v>
      </c>
      <c r="S12" s="79">
        <v>1635781.12</v>
      </c>
      <c r="T12" s="82">
        <v>2920.18</v>
      </c>
      <c r="U12" s="82">
        <v>3028.74</v>
      </c>
      <c r="V12" s="80" t="s">
        <v>307</v>
      </c>
      <c r="W12" s="80" t="s">
        <v>307</v>
      </c>
      <c r="X12" s="80" t="s">
        <v>307</v>
      </c>
      <c r="Y12" s="80" t="s">
        <v>307</v>
      </c>
      <c r="Z12" s="82">
        <v>50.69</v>
      </c>
      <c r="AA12" s="83">
        <v>51.09</v>
      </c>
      <c r="AB12" s="80" t="s">
        <v>307</v>
      </c>
      <c r="AC12" s="82">
        <v>107.22</v>
      </c>
      <c r="AD12" s="83">
        <v>107.22</v>
      </c>
      <c r="AE12" s="80" t="s">
        <v>307</v>
      </c>
      <c r="AF12" s="80" t="s">
        <v>307</v>
      </c>
      <c r="AG12" s="80" t="s">
        <v>307</v>
      </c>
      <c r="AH12" s="80" t="s">
        <v>307</v>
      </c>
      <c r="AI12" s="82">
        <v>935292.81</v>
      </c>
      <c r="AJ12" s="82">
        <v>1944.84</v>
      </c>
      <c r="AK12" s="82">
        <v>2017.14</v>
      </c>
      <c r="AL12" s="80" t="s">
        <v>307</v>
      </c>
      <c r="AM12" s="80" t="s">
        <v>307</v>
      </c>
      <c r="AN12" s="80" t="s">
        <v>307</v>
      </c>
      <c r="AO12" s="80" t="s">
        <v>307</v>
      </c>
      <c r="AP12" s="82">
        <v>33.76</v>
      </c>
      <c r="AQ12" s="83">
        <v>34.03</v>
      </c>
      <c r="AR12" s="80" t="s">
        <v>307</v>
      </c>
      <c r="AS12" s="82">
        <v>71.41</v>
      </c>
      <c r="AT12" s="83">
        <v>71.41</v>
      </c>
      <c r="AU12" s="80" t="s">
        <v>307</v>
      </c>
      <c r="AV12" s="80" t="s">
        <v>307</v>
      </c>
      <c r="AW12" s="80" t="s">
        <v>307</v>
      </c>
      <c r="AX12" s="80" t="s">
        <v>307</v>
      </c>
      <c r="AY12" s="82">
        <v>622905.01</v>
      </c>
    </row>
    <row r="13" spans="2:51" ht="43.2" customHeight="1">
      <c r="B13" s="77" t="s">
        <v>312</v>
      </c>
      <c r="C13" s="78" t="s">
        <v>307</v>
      </c>
      <c r="D13" s="79">
        <v>5385.42</v>
      </c>
      <c r="E13" s="79">
        <v>5577.44</v>
      </c>
      <c r="F13" s="80" t="s">
        <v>307</v>
      </c>
      <c r="G13" s="80" t="s">
        <v>307</v>
      </c>
      <c r="H13" s="80" t="s">
        <v>307</v>
      </c>
      <c r="I13" s="80" t="s">
        <v>307</v>
      </c>
      <c r="J13" s="79">
        <v>127.22</v>
      </c>
      <c r="K13" s="81">
        <v>128.91999999999999</v>
      </c>
      <c r="L13" s="80" t="s">
        <v>307</v>
      </c>
      <c r="M13" s="79">
        <v>179.72</v>
      </c>
      <c r="N13" s="81">
        <v>179.72</v>
      </c>
      <c r="O13" s="80" t="s">
        <v>307</v>
      </c>
      <c r="P13" s="80" t="s">
        <v>307</v>
      </c>
      <c r="Q13" s="80" t="s">
        <v>307</v>
      </c>
      <c r="R13" s="80" t="s">
        <v>307</v>
      </c>
      <c r="S13" s="79">
        <v>1751587.57</v>
      </c>
      <c r="T13" s="82">
        <v>3196.98</v>
      </c>
      <c r="U13" s="82">
        <v>3310.97</v>
      </c>
      <c r="V13" s="80" t="s">
        <v>307</v>
      </c>
      <c r="W13" s="80" t="s">
        <v>307</v>
      </c>
      <c r="X13" s="80" t="s">
        <v>307</v>
      </c>
      <c r="Y13" s="80" t="s">
        <v>307</v>
      </c>
      <c r="Z13" s="82">
        <v>75.52</v>
      </c>
      <c r="AA13" s="83">
        <v>76.53</v>
      </c>
      <c r="AB13" s="80" t="s">
        <v>307</v>
      </c>
      <c r="AC13" s="82">
        <v>106.69</v>
      </c>
      <c r="AD13" s="83">
        <v>106.69</v>
      </c>
      <c r="AE13" s="80" t="s">
        <v>307</v>
      </c>
      <c r="AF13" s="80" t="s">
        <v>307</v>
      </c>
      <c r="AG13" s="80" t="s">
        <v>307</v>
      </c>
      <c r="AH13" s="80" t="s">
        <v>307</v>
      </c>
      <c r="AI13" s="82">
        <v>1039805.63</v>
      </c>
      <c r="AJ13" s="82">
        <v>2088.59</v>
      </c>
      <c r="AK13" s="82">
        <v>2163.06</v>
      </c>
      <c r="AL13" s="80" t="s">
        <v>307</v>
      </c>
      <c r="AM13" s="80" t="s">
        <v>307</v>
      </c>
      <c r="AN13" s="80" t="s">
        <v>307</v>
      </c>
      <c r="AO13" s="80" t="s">
        <v>307</v>
      </c>
      <c r="AP13" s="82">
        <v>49.34</v>
      </c>
      <c r="AQ13" s="82">
        <v>50</v>
      </c>
      <c r="AR13" s="80" t="s">
        <v>307</v>
      </c>
      <c r="AS13" s="82">
        <v>69.7</v>
      </c>
      <c r="AT13" s="84">
        <v>69.7</v>
      </c>
      <c r="AU13" s="80" t="s">
        <v>307</v>
      </c>
      <c r="AV13" s="80" t="s">
        <v>307</v>
      </c>
      <c r="AW13" s="80" t="s">
        <v>307</v>
      </c>
      <c r="AX13" s="80" t="s">
        <v>307</v>
      </c>
      <c r="AY13" s="82">
        <v>679305.02</v>
      </c>
    </row>
    <row r="14" spans="2:51" ht="43.2" customHeight="1">
      <c r="B14" s="77" t="s">
        <v>313</v>
      </c>
      <c r="C14" s="78" t="s">
        <v>307</v>
      </c>
      <c r="D14" s="79">
        <v>5098.03</v>
      </c>
      <c r="E14" s="79">
        <v>5297.65</v>
      </c>
      <c r="F14" s="80" t="s">
        <v>307</v>
      </c>
      <c r="G14" s="80" t="s">
        <v>307</v>
      </c>
      <c r="H14" s="80" t="s">
        <v>307</v>
      </c>
      <c r="I14" s="80" t="s">
        <v>307</v>
      </c>
      <c r="J14" s="79">
        <v>200.82</v>
      </c>
      <c r="K14" s="81">
        <v>207.65</v>
      </c>
      <c r="L14" s="80" t="s">
        <v>307</v>
      </c>
      <c r="M14" s="79">
        <v>168.18</v>
      </c>
      <c r="N14" s="81">
        <v>168.18</v>
      </c>
      <c r="O14" s="80" t="s">
        <v>307</v>
      </c>
      <c r="P14" s="80" t="s">
        <v>307</v>
      </c>
      <c r="Q14" s="80" t="s">
        <v>307</v>
      </c>
      <c r="R14" s="80" t="s">
        <v>307</v>
      </c>
      <c r="S14" s="79">
        <v>1783243.19</v>
      </c>
      <c r="T14" s="82">
        <v>3202.21</v>
      </c>
      <c r="U14" s="82">
        <v>3327.6</v>
      </c>
      <c r="V14" s="80" t="s">
        <v>307</v>
      </c>
      <c r="W14" s="80" t="s">
        <v>307</v>
      </c>
      <c r="X14" s="80" t="s">
        <v>307</v>
      </c>
      <c r="Y14" s="80" t="s">
        <v>307</v>
      </c>
      <c r="Z14" s="82">
        <v>126.14</v>
      </c>
      <c r="AA14" s="83">
        <v>130.43</v>
      </c>
      <c r="AB14" s="80" t="s">
        <v>307</v>
      </c>
      <c r="AC14" s="82">
        <v>105.64</v>
      </c>
      <c r="AD14" s="83">
        <v>105.64</v>
      </c>
      <c r="AE14" s="80" t="s">
        <v>307</v>
      </c>
      <c r="AF14" s="80" t="s">
        <v>307</v>
      </c>
      <c r="AG14" s="80" t="s">
        <v>307</v>
      </c>
      <c r="AH14" s="80" t="s">
        <v>307</v>
      </c>
      <c r="AI14" s="82">
        <v>1120104</v>
      </c>
      <c r="AJ14" s="82">
        <v>2028.92</v>
      </c>
      <c r="AK14" s="82">
        <v>2108.37</v>
      </c>
      <c r="AL14" s="80" t="s">
        <v>307</v>
      </c>
      <c r="AM14" s="80" t="s">
        <v>307</v>
      </c>
      <c r="AN14" s="80" t="s">
        <v>307</v>
      </c>
      <c r="AO14" s="80" t="s">
        <v>307</v>
      </c>
      <c r="AP14" s="82">
        <v>79.92</v>
      </c>
      <c r="AQ14" s="83">
        <v>82.64</v>
      </c>
      <c r="AR14" s="80" t="s">
        <v>307</v>
      </c>
      <c r="AS14" s="82">
        <v>66.930000000000007</v>
      </c>
      <c r="AT14" s="83">
        <v>66.930000000000007</v>
      </c>
      <c r="AU14" s="80" t="s">
        <v>307</v>
      </c>
      <c r="AV14" s="80" t="s">
        <v>307</v>
      </c>
      <c r="AW14" s="80" t="s">
        <v>307</v>
      </c>
      <c r="AX14" s="80" t="s">
        <v>307</v>
      </c>
      <c r="AY14" s="82">
        <v>709697.89</v>
      </c>
    </row>
    <row r="15" spans="2:51" ht="43.2" customHeight="1">
      <c r="B15" s="77" t="s">
        <v>314</v>
      </c>
      <c r="C15" s="78" t="s">
        <v>307</v>
      </c>
      <c r="D15" s="79">
        <v>4945.41</v>
      </c>
      <c r="E15" s="79">
        <v>5119.76</v>
      </c>
      <c r="F15" s="80" t="s">
        <v>307</v>
      </c>
      <c r="G15" s="80" t="s">
        <v>307</v>
      </c>
      <c r="H15" s="80" t="s">
        <v>307</v>
      </c>
      <c r="I15" s="80" t="s">
        <v>307</v>
      </c>
      <c r="J15" s="79">
        <v>114.24</v>
      </c>
      <c r="K15" s="81">
        <v>124.86</v>
      </c>
      <c r="L15" s="80" t="s">
        <v>307</v>
      </c>
      <c r="M15" s="79">
        <v>202.03</v>
      </c>
      <c r="N15" s="81">
        <v>202.03</v>
      </c>
      <c r="O15" s="80" t="s">
        <v>307</v>
      </c>
      <c r="P15" s="80" t="s">
        <v>307</v>
      </c>
      <c r="Q15" s="80" t="s">
        <v>307</v>
      </c>
      <c r="R15" s="80" t="s">
        <v>307</v>
      </c>
      <c r="S15" s="79">
        <v>1803647.59</v>
      </c>
      <c r="T15" s="82">
        <v>3198.65</v>
      </c>
      <c r="U15" s="82">
        <v>3311.42</v>
      </c>
      <c r="V15" s="80" t="s">
        <v>307</v>
      </c>
      <c r="W15" s="80" t="s">
        <v>307</v>
      </c>
      <c r="X15" s="80" t="s">
        <v>307</v>
      </c>
      <c r="Y15" s="80" t="s">
        <v>307</v>
      </c>
      <c r="Z15" s="82">
        <v>73.89</v>
      </c>
      <c r="AA15" s="83">
        <v>80.760000000000005</v>
      </c>
      <c r="AB15" s="80" t="s">
        <v>307</v>
      </c>
      <c r="AC15" s="82">
        <v>130.66999999999999</v>
      </c>
      <c r="AD15" s="83">
        <v>130.66999999999999</v>
      </c>
      <c r="AE15" s="80" t="s">
        <v>307</v>
      </c>
      <c r="AF15" s="80" t="s">
        <v>307</v>
      </c>
      <c r="AG15" s="80" t="s">
        <v>307</v>
      </c>
      <c r="AH15" s="80" t="s">
        <v>307</v>
      </c>
      <c r="AI15" s="82">
        <v>1166584</v>
      </c>
      <c r="AJ15" s="82">
        <v>2049.69</v>
      </c>
      <c r="AK15" s="82">
        <v>2121.96</v>
      </c>
      <c r="AL15" s="80" t="s">
        <v>307</v>
      </c>
      <c r="AM15" s="80" t="s">
        <v>307</v>
      </c>
      <c r="AN15" s="80" t="s">
        <v>307</v>
      </c>
      <c r="AO15" s="80" t="s">
        <v>307</v>
      </c>
      <c r="AP15" s="82">
        <v>47.35</v>
      </c>
      <c r="AQ15" s="83">
        <v>51.75</v>
      </c>
      <c r="AR15" s="80" t="s">
        <v>307</v>
      </c>
      <c r="AS15" s="82">
        <v>83.73</v>
      </c>
      <c r="AT15" s="83">
        <v>83.73</v>
      </c>
      <c r="AU15" s="80" t="s">
        <v>307</v>
      </c>
      <c r="AV15" s="80" t="s">
        <v>307</v>
      </c>
      <c r="AW15" s="80" t="s">
        <v>307</v>
      </c>
      <c r="AX15" s="80" t="s">
        <v>307</v>
      </c>
      <c r="AY15" s="82">
        <v>747547.03</v>
      </c>
    </row>
    <row r="16" spans="2:51" ht="43.2" customHeight="1">
      <c r="B16" s="77" t="s">
        <v>315</v>
      </c>
      <c r="C16" s="78" t="s">
        <v>307</v>
      </c>
      <c r="D16" s="79">
        <v>5055.09</v>
      </c>
      <c r="E16" s="79">
        <v>5182.13</v>
      </c>
      <c r="F16" s="80" t="s">
        <v>307</v>
      </c>
      <c r="G16" s="80" t="s">
        <v>307</v>
      </c>
      <c r="H16" s="80" t="s">
        <v>307</v>
      </c>
      <c r="I16" s="80" t="s">
        <v>307</v>
      </c>
      <c r="J16" s="79">
        <v>423.7</v>
      </c>
      <c r="K16" s="81">
        <v>434.82</v>
      </c>
      <c r="L16" s="80" t="s">
        <v>307</v>
      </c>
      <c r="M16" s="79">
        <v>216.58</v>
      </c>
      <c r="N16" s="81">
        <v>216.58</v>
      </c>
      <c r="O16" s="80" t="s">
        <v>307</v>
      </c>
      <c r="P16" s="80" t="s">
        <v>307</v>
      </c>
      <c r="Q16" s="80" t="s">
        <v>307</v>
      </c>
      <c r="R16" s="80" t="s">
        <v>307</v>
      </c>
      <c r="S16" s="79">
        <v>1925826.46</v>
      </c>
      <c r="T16" s="82">
        <v>3433.1</v>
      </c>
      <c r="U16" s="82">
        <v>3519.38</v>
      </c>
      <c r="V16" s="80" t="s">
        <v>307</v>
      </c>
      <c r="W16" s="80" t="s">
        <v>307</v>
      </c>
      <c r="X16" s="80" t="s">
        <v>307</v>
      </c>
      <c r="Y16" s="80" t="s">
        <v>307</v>
      </c>
      <c r="Z16" s="82">
        <v>287.75</v>
      </c>
      <c r="AA16" s="84">
        <v>295.3</v>
      </c>
      <c r="AB16" s="80" t="s">
        <v>307</v>
      </c>
      <c r="AC16" s="82">
        <v>147.09</v>
      </c>
      <c r="AD16" s="83">
        <v>147.09</v>
      </c>
      <c r="AE16" s="80" t="s">
        <v>307</v>
      </c>
      <c r="AF16" s="80" t="s">
        <v>307</v>
      </c>
      <c r="AG16" s="80" t="s">
        <v>307</v>
      </c>
      <c r="AH16" s="80" t="s">
        <v>307</v>
      </c>
      <c r="AI16" s="82">
        <v>1307901.72</v>
      </c>
      <c r="AJ16" s="82">
        <v>2095.91</v>
      </c>
      <c r="AK16" s="82">
        <v>2148.58</v>
      </c>
      <c r="AL16" s="80" t="s">
        <v>307</v>
      </c>
      <c r="AM16" s="80" t="s">
        <v>307</v>
      </c>
      <c r="AN16" s="80" t="s">
        <v>307</v>
      </c>
      <c r="AO16" s="80" t="s">
        <v>307</v>
      </c>
      <c r="AP16" s="82">
        <v>175.67</v>
      </c>
      <c r="AQ16" s="83">
        <v>180.28</v>
      </c>
      <c r="AR16" s="80" t="s">
        <v>307</v>
      </c>
      <c r="AS16" s="82">
        <v>89.8</v>
      </c>
      <c r="AT16" s="84">
        <v>89.8</v>
      </c>
      <c r="AU16" s="80" t="s">
        <v>307</v>
      </c>
      <c r="AV16" s="80" t="s">
        <v>307</v>
      </c>
      <c r="AW16" s="80" t="s">
        <v>307</v>
      </c>
      <c r="AX16" s="80" t="s">
        <v>307</v>
      </c>
      <c r="AY16" s="82">
        <v>798474</v>
      </c>
    </row>
    <row r="17" spans="2:51" ht="43.2" customHeight="1">
      <c r="B17" s="77" t="s">
        <v>316</v>
      </c>
      <c r="C17" s="78" t="s">
        <v>307</v>
      </c>
      <c r="D17" s="79">
        <v>5550.8</v>
      </c>
      <c r="E17" s="79">
        <v>6074.32</v>
      </c>
      <c r="F17" s="80" t="s">
        <v>307</v>
      </c>
      <c r="G17" s="80" t="s">
        <v>307</v>
      </c>
      <c r="H17" s="80" t="s">
        <v>307</v>
      </c>
      <c r="I17" s="80" t="s">
        <v>307</v>
      </c>
      <c r="J17" s="79">
        <v>163.4</v>
      </c>
      <c r="K17" s="81">
        <v>606.97</v>
      </c>
      <c r="L17" s="80" t="s">
        <v>307</v>
      </c>
      <c r="M17" s="79">
        <v>324.77</v>
      </c>
      <c r="N17" s="81">
        <v>324.77</v>
      </c>
      <c r="O17" s="80" t="s">
        <v>307</v>
      </c>
      <c r="P17" s="80" t="s">
        <v>307</v>
      </c>
      <c r="Q17" s="80" t="s">
        <v>307</v>
      </c>
      <c r="R17" s="80" t="s">
        <v>307</v>
      </c>
      <c r="S17" s="79">
        <v>2022984.18</v>
      </c>
      <c r="T17" s="82">
        <v>3863.51</v>
      </c>
      <c r="U17" s="82">
        <v>4227.8900000000003</v>
      </c>
      <c r="V17" s="80" t="s">
        <v>307</v>
      </c>
      <c r="W17" s="80" t="s">
        <v>307</v>
      </c>
      <c r="X17" s="80" t="s">
        <v>307</v>
      </c>
      <c r="Y17" s="80" t="s">
        <v>307</v>
      </c>
      <c r="Z17" s="82">
        <v>113.73</v>
      </c>
      <c r="AA17" s="83">
        <v>422.47</v>
      </c>
      <c r="AB17" s="80" t="s">
        <v>307</v>
      </c>
      <c r="AC17" s="82">
        <v>226.05</v>
      </c>
      <c r="AD17" s="83">
        <v>226.05</v>
      </c>
      <c r="AE17" s="80" t="s">
        <v>307</v>
      </c>
      <c r="AF17" s="80" t="s">
        <v>307</v>
      </c>
      <c r="AG17" s="80" t="s">
        <v>307</v>
      </c>
      <c r="AH17" s="80" t="s">
        <v>307</v>
      </c>
      <c r="AI17" s="82">
        <v>1408051.69</v>
      </c>
      <c r="AJ17" s="82">
        <v>2332.0100000000002</v>
      </c>
      <c r="AK17" s="82">
        <v>2551.9499999999998</v>
      </c>
      <c r="AL17" s="80" t="s">
        <v>307</v>
      </c>
      <c r="AM17" s="80" t="s">
        <v>307</v>
      </c>
      <c r="AN17" s="80" t="s">
        <v>307</v>
      </c>
      <c r="AO17" s="80" t="s">
        <v>307</v>
      </c>
      <c r="AP17" s="82">
        <v>68.650000000000006</v>
      </c>
      <c r="AQ17" s="82">
        <v>255</v>
      </c>
      <c r="AR17" s="80" t="s">
        <v>307</v>
      </c>
      <c r="AS17" s="82">
        <v>136.44</v>
      </c>
      <c r="AT17" s="83">
        <v>136.44</v>
      </c>
      <c r="AU17" s="80" t="s">
        <v>307</v>
      </c>
      <c r="AV17" s="80" t="s">
        <v>307</v>
      </c>
      <c r="AW17" s="80" t="s">
        <v>307</v>
      </c>
      <c r="AX17" s="80" t="s">
        <v>307</v>
      </c>
      <c r="AY17" s="82">
        <v>849900</v>
      </c>
    </row>
    <row r="18" spans="2:51" ht="43.2" customHeight="1">
      <c r="B18" s="77" t="s">
        <v>317</v>
      </c>
      <c r="C18" s="78" t="s">
        <v>307</v>
      </c>
      <c r="D18" s="79">
        <v>4971.51</v>
      </c>
      <c r="E18" s="79">
        <v>4982.43</v>
      </c>
      <c r="F18" s="80" t="s">
        <v>307</v>
      </c>
      <c r="G18" s="80" t="s">
        <v>307</v>
      </c>
      <c r="H18" s="80" t="s">
        <v>307</v>
      </c>
      <c r="I18" s="80" t="s">
        <v>307</v>
      </c>
      <c r="J18" s="79">
        <v>164.56</v>
      </c>
      <c r="K18" s="81">
        <v>164.56</v>
      </c>
      <c r="L18" s="80" t="s">
        <v>307</v>
      </c>
      <c r="M18" s="79">
        <v>352.71</v>
      </c>
      <c r="N18" s="81">
        <v>352.71</v>
      </c>
      <c r="O18" s="80" t="s">
        <v>307</v>
      </c>
      <c r="P18" s="80" t="s">
        <v>307</v>
      </c>
      <c r="Q18" s="80" t="s">
        <v>307</v>
      </c>
      <c r="R18" s="80" t="s">
        <v>307</v>
      </c>
      <c r="S18" s="79">
        <v>2105105.65</v>
      </c>
      <c r="T18" s="82">
        <v>3426.25</v>
      </c>
      <c r="U18" s="82">
        <v>3433.78</v>
      </c>
      <c r="V18" s="80" t="s">
        <v>307</v>
      </c>
      <c r="W18" s="80" t="s">
        <v>307</v>
      </c>
      <c r="X18" s="80" t="s">
        <v>307</v>
      </c>
      <c r="Y18" s="80" t="s">
        <v>307</v>
      </c>
      <c r="Z18" s="82">
        <v>113.41</v>
      </c>
      <c r="AA18" s="83">
        <v>113.41</v>
      </c>
      <c r="AB18" s="80" t="s">
        <v>307</v>
      </c>
      <c r="AC18" s="82">
        <v>243.08</v>
      </c>
      <c r="AD18" s="83">
        <v>243.08</v>
      </c>
      <c r="AE18" s="80" t="s">
        <v>307</v>
      </c>
      <c r="AF18" s="80" t="s">
        <v>307</v>
      </c>
      <c r="AG18" s="80" t="s">
        <v>307</v>
      </c>
      <c r="AH18" s="80" t="s">
        <v>307</v>
      </c>
      <c r="AI18" s="82">
        <v>1450791.13</v>
      </c>
      <c r="AJ18" s="82">
        <v>2117.77</v>
      </c>
      <c r="AK18" s="82">
        <v>2122.42</v>
      </c>
      <c r="AL18" s="80" t="s">
        <v>307</v>
      </c>
      <c r="AM18" s="80" t="s">
        <v>307</v>
      </c>
      <c r="AN18" s="80" t="s">
        <v>307</v>
      </c>
      <c r="AO18" s="80" t="s">
        <v>307</v>
      </c>
      <c r="AP18" s="82">
        <v>70.099999999999994</v>
      </c>
      <c r="AQ18" s="84">
        <v>70.099999999999994</v>
      </c>
      <c r="AR18" s="80" t="s">
        <v>307</v>
      </c>
      <c r="AS18" s="82">
        <v>150.25</v>
      </c>
      <c r="AT18" s="83">
        <v>150.25</v>
      </c>
      <c r="AU18" s="80" t="s">
        <v>307</v>
      </c>
      <c r="AV18" s="80" t="s">
        <v>307</v>
      </c>
      <c r="AW18" s="80" t="s">
        <v>307</v>
      </c>
      <c r="AX18" s="80" t="s">
        <v>307</v>
      </c>
      <c r="AY18" s="82">
        <v>896734</v>
      </c>
    </row>
    <row r="19" spans="2:51" ht="43.2" customHeight="1">
      <c r="B19" s="77" t="s">
        <v>318</v>
      </c>
      <c r="C19" s="78" t="s">
        <v>307</v>
      </c>
      <c r="D19" s="79">
        <v>6913</v>
      </c>
      <c r="E19" s="79">
        <v>6990.23</v>
      </c>
      <c r="F19" s="80" t="s">
        <v>307</v>
      </c>
      <c r="G19" s="80" t="s">
        <v>307</v>
      </c>
      <c r="H19" s="80" t="s">
        <v>307</v>
      </c>
      <c r="I19" s="80" t="s">
        <v>307</v>
      </c>
      <c r="J19" s="79">
        <v>238.2</v>
      </c>
      <c r="K19" s="85">
        <v>238.2</v>
      </c>
      <c r="L19" s="80" t="s">
        <v>307</v>
      </c>
      <c r="M19" s="79">
        <v>348.62</v>
      </c>
      <c r="N19" s="81">
        <v>348.62</v>
      </c>
      <c r="O19" s="80" t="s">
        <v>307</v>
      </c>
      <c r="P19" s="80" t="s">
        <v>307</v>
      </c>
      <c r="Q19" s="80" t="s">
        <v>307</v>
      </c>
      <c r="R19" s="80" t="s">
        <v>307</v>
      </c>
      <c r="S19" s="79">
        <v>2177415.9900000002</v>
      </c>
      <c r="T19" s="82">
        <v>4501.26</v>
      </c>
      <c r="U19" s="82">
        <v>4551.55</v>
      </c>
      <c r="V19" s="80" t="s">
        <v>307</v>
      </c>
      <c r="W19" s="80" t="s">
        <v>307</v>
      </c>
      <c r="X19" s="80" t="s">
        <v>307</v>
      </c>
      <c r="Y19" s="80" t="s">
        <v>307</v>
      </c>
      <c r="Z19" s="82">
        <v>155.1</v>
      </c>
      <c r="AA19" s="84">
        <v>155.1</v>
      </c>
      <c r="AB19" s="80" t="s">
        <v>307</v>
      </c>
      <c r="AC19" s="82">
        <v>227</v>
      </c>
      <c r="AD19" s="82">
        <v>227</v>
      </c>
      <c r="AE19" s="80" t="s">
        <v>307</v>
      </c>
      <c r="AF19" s="80" t="s">
        <v>307</v>
      </c>
      <c r="AG19" s="80" t="s">
        <v>307</v>
      </c>
      <c r="AH19" s="80" t="s">
        <v>307</v>
      </c>
      <c r="AI19" s="82">
        <v>1417780.81</v>
      </c>
      <c r="AJ19" s="82">
        <v>2973.53</v>
      </c>
      <c r="AK19" s="82">
        <v>3006.75</v>
      </c>
      <c r="AL19" s="80" t="s">
        <v>307</v>
      </c>
      <c r="AM19" s="80" t="s">
        <v>307</v>
      </c>
      <c r="AN19" s="80" t="s">
        <v>307</v>
      </c>
      <c r="AO19" s="80" t="s">
        <v>307</v>
      </c>
      <c r="AP19" s="82">
        <v>102.46</v>
      </c>
      <c r="AQ19" s="83">
        <v>102.46</v>
      </c>
      <c r="AR19" s="80" t="s">
        <v>307</v>
      </c>
      <c r="AS19" s="82">
        <v>149.96</v>
      </c>
      <c r="AT19" s="83">
        <v>149.96</v>
      </c>
      <c r="AU19" s="80" t="s">
        <v>307</v>
      </c>
      <c r="AV19" s="80" t="s">
        <v>307</v>
      </c>
      <c r="AW19" s="80" t="s">
        <v>307</v>
      </c>
      <c r="AX19" s="80" t="s">
        <v>307</v>
      </c>
      <c r="AY19" s="82">
        <v>936586</v>
      </c>
    </row>
    <row r="20" spans="2:51" ht="43.2" customHeight="1">
      <c r="B20" s="77" t="s">
        <v>319</v>
      </c>
      <c r="C20" s="78" t="s">
        <v>307</v>
      </c>
      <c r="D20" s="79">
        <v>7246.41</v>
      </c>
      <c r="E20" s="79">
        <v>7480.79</v>
      </c>
      <c r="F20" s="80" t="s">
        <v>307</v>
      </c>
      <c r="G20" s="80" t="s">
        <v>307</v>
      </c>
      <c r="H20" s="80" t="s">
        <v>307</v>
      </c>
      <c r="I20" s="80" t="s">
        <v>307</v>
      </c>
      <c r="J20" s="79">
        <v>573.64</v>
      </c>
      <c r="K20" s="81">
        <v>573.64</v>
      </c>
      <c r="L20" s="80" t="s">
        <v>307</v>
      </c>
      <c r="M20" s="79">
        <v>456.46</v>
      </c>
      <c r="N20" s="81">
        <v>456.46</v>
      </c>
      <c r="O20" s="80" t="s">
        <v>307</v>
      </c>
      <c r="P20" s="80" t="s">
        <v>307</v>
      </c>
      <c r="Q20" s="80" t="s">
        <v>307</v>
      </c>
      <c r="R20" s="80" t="s">
        <v>307</v>
      </c>
      <c r="S20" s="79">
        <v>2271467.7599999998</v>
      </c>
      <c r="T20" s="82">
        <v>4566.2</v>
      </c>
      <c r="U20" s="82">
        <v>4713.8900000000003</v>
      </c>
      <c r="V20" s="80" t="s">
        <v>307</v>
      </c>
      <c r="W20" s="80" t="s">
        <v>307</v>
      </c>
      <c r="X20" s="80" t="s">
        <v>307</v>
      </c>
      <c r="Y20" s="80" t="s">
        <v>307</v>
      </c>
      <c r="Z20" s="82">
        <v>361.47</v>
      </c>
      <c r="AA20" s="83">
        <v>361.47</v>
      </c>
      <c r="AB20" s="80" t="s">
        <v>307</v>
      </c>
      <c r="AC20" s="82">
        <v>287.63</v>
      </c>
      <c r="AD20" s="83">
        <v>287.63</v>
      </c>
      <c r="AE20" s="80" t="s">
        <v>307</v>
      </c>
      <c r="AF20" s="80" t="s">
        <v>307</v>
      </c>
      <c r="AG20" s="80" t="s">
        <v>307</v>
      </c>
      <c r="AH20" s="80" t="s">
        <v>307</v>
      </c>
      <c r="AI20" s="82">
        <v>1431326.52</v>
      </c>
      <c r="AJ20" s="82">
        <v>3170.31</v>
      </c>
      <c r="AK20" s="82">
        <v>3272.85</v>
      </c>
      <c r="AL20" s="80" t="s">
        <v>307</v>
      </c>
      <c r="AM20" s="80" t="s">
        <v>307</v>
      </c>
      <c r="AN20" s="80" t="s">
        <v>307</v>
      </c>
      <c r="AO20" s="80" t="s">
        <v>307</v>
      </c>
      <c r="AP20" s="82">
        <v>250.97</v>
      </c>
      <c r="AQ20" s="83">
        <v>250.97</v>
      </c>
      <c r="AR20" s="80" t="s">
        <v>307</v>
      </c>
      <c r="AS20" s="82">
        <v>199.7</v>
      </c>
      <c r="AT20" s="84">
        <v>199.7</v>
      </c>
      <c r="AU20" s="80" t="s">
        <v>307</v>
      </c>
      <c r="AV20" s="80" t="s">
        <v>307</v>
      </c>
      <c r="AW20" s="80" t="s">
        <v>307</v>
      </c>
      <c r="AX20" s="80" t="s">
        <v>307</v>
      </c>
      <c r="AY20" s="82">
        <v>993770</v>
      </c>
    </row>
    <row r="21" spans="2:51" ht="43.2" customHeight="1">
      <c r="B21" s="77" t="s">
        <v>320</v>
      </c>
      <c r="C21" s="78" t="s">
        <v>307</v>
      </c>
      <c r="D21" s="79">
        <v>7355.39</v>
      </c>
      <c r="E21" s="79">
        <v>7577.22</v>
      </c>
      <c r="F21" s="80" t="s">
        <v>307</v>
      </c>
      <c r="G21" s="80" t="s">
        <v>307</v>
      </c>
      <c r="H21" s="80" t="s">
        <v>307</v>
      </c>
      <c r="I21" s="80" t="s">
        <v>307</v>
      </c>
      <c r="J21" s="79">
        <v>899.73</v>
      </c>
      <c r="K21" s="81">
        <v>912.81</v>
      </c>
      <c r="L21" s="80" t="s">
        <v>307</v>
      </c>
      <c r="M21" s="79">
        <v>417.03</v>
      </c>
      <c r="N21" s="81">
        <v>417.03</v>
      </c>
      <c r="O21" s="80" t="s">
        <v>307</v>
      </c>
      <c r="P21" s="80" t="s">
        <v>307</v>
      </c>
      <c r="Q21" s="80" t="s">
        <v>307</v>
      </c>
      <c r="R21" s="80" t="s">
        <v>307</v>
      </c>
      <c r="S21" s="79">
        <v>2380200.1</v>
      </c>
      <c r="T21" s="82">
        <v>4929.04</v>
      </c>
      <c r="U21" s="82">
        <v>5077.6899999999996</v>
      </c>
      <c r="V21" s="80" t="s">
        <v>307</v>
      </c>
      <c r="W21" s="80" t="s">
        <v>307</v>
      </c>
      <c r="X21" s="80" t="s">
        <v>307</v>
      </c>
      <c r="Y21" s="80" t="s">
        <v>307</v>
      </c>
      <c r="Z21" s="82">
        <v>602.92999999999995</v>
      </c>
      <c r="AA21" s="84">
        <v>611.70000000000005</v>
      </c>
      <c r="AB21" s="80" t="s">
        <v>307</v>
      </c>
      <c r="AC21" s="82">
        <v>279.45999999999998</v>
      </c>
      <c r="AD21" s="83">
        <v>279.45999999999998</v>
      </c>
      <c r="AE21" s="80" t="s">
        <v>307</v>
      </c>
      <c r="AF21" s="80" t="s">
        <v>307</v>
      </c>
      <c r="AG21" s="80" t="s">
        <v>307</v>
      </c>
      <c r="AH21" s="80" t="s">
        <v>307</v>
      </c>
      <c r="AI21" s="82">
        <v>1595033.76</v>
      </c>
      <c r="AJ21" s="82">
        <v>3285.21</v>
      </c>
      <c r="AK21" s="82">
        <v>3384.28</v>
      </c>
      <c r="AL21" s="80" t="s">
        <v>307</v>
      </c>
      <c r="AM21" s="80" t="s">
        <v>307</v>
      </c>
      <c r="AN21" s="80" t="s">
        <v>307</v>
      </c>
      <c r="AO21" s="80" t="s">
        <v>307</v>
      </c>
      <c r="AP21" s="82">
        <v>401.85</v>
      </c>
      <c r="AQ21" s="84">
        <v>407.7</v>
      </c>
      <c r="AR21" s="80" t="s">
        <v>307</v>
      </c>
      <c r="AS21" s="82">
        <v>186.26</v>
      </c>
      <c r="AT21" s="83">
        <v>186.26</v>
      </c>
      <c r="AU21" s="80" t="s">
        <v>307</v>
      </c>
      <c r="AV21" s="80" t="s">
        <v>307</v>
      </c>
      <c r="AW21" s="80" t="s">
        <v>307</v>
      </c>
      <c r="AX21" s="80" t="s">
        <v>307</v>
      </c>
      <c r="AY21" s="82">
        <v>1063090</v>
      </c>
    </row>
    <row r="22" spans="2:51" ht="43.2" customHeight="1">
      <c r="B22" s="77" t="s">
        <v>321</v>
      </c>
      <c r="C22" s="78" t="s">
        <v>307</v>
      </c>
      <c r="D22" s="79">
        <v>8385.7000000000007</v>
      </c>
      <c r="E22" s="79">
        <v>8665.67</v>
      </c>
      <c r="F22" s="80" t="s">
        <v>307</v>
      </c>
      <c r="G22" s="80" t="s">
        <v>307</v>
      </c>
      <c r="H22" s="80" t="s">
        <v>307</v>
      </c>
      <c r="I22" s="80" t="s">
        <v>307</v>
      </c>
      <c r="J22" s="79">
        <v>141.94999999999999</v>
      </c>
      <c r="K22" s="81">
        <v>147.35</v>
      </c>
      <c r="L22" s="80" t="s">
        <v>307</v>
      </c>
      <c r="M22" s="79">
        <v>621.04999999999995</v>
      </c>
      <c r="N22" s="81">
        <v>621.04999999999995</v>
      </c>
      <c r="O22" s="80" t="s">
        <v>307</v>
      </c>
      <c r="P22" s="80" t="s">
        <v>307</v>
      </c>
      <c r="Q22" s="80" t="s">
        <v>307</v>
      </c>
      <c r="R22" s="80" t="s">
        <v>307</v>
      </c>
      <c r="S22" s="79">
        <v>2449980.9300000002</v>
      </c>
      <c r="T22" s="82">
        <v>6261.75</v>
      </c>
      <c r="U22" s="82">
        <v>6470.81</v>
      </c>
      <c r="V22" s="80" t="s">
        <v>307</v>
      </c>
      <c r="W22" s="80" t="s">
        <v>307</v>
      </c>
      <c r="X22" s="80" t="s">
        <v>307</v>
      </c>
      <c r="Y22" s="80" t="s">
        <v>307</v>
      </c>
      <c r="Z22" s="82">
        <v>106</v>
      </c>
      <c r="AA22" s="83">
        <v>110.03</v>
      </c>
      <c r="AB22" s="80" t="s">
        <v>307</v>
      </c>
      <c r="AC22" s="82">
        <v>463.75</v>
      </c>
      <c r="AD22" s="83">
        <v>463.75</v>
      </c>
      <c r="AE22" s="80" t="s">
        <v>307</v>
      </c>
      <c r="AF22" s="80" t="s">
        <v>307</v>
      </c>
      <c r="AG22" s="80" t="s">
        <v>307</v>
      </c>
      <c r="AH22" s="80" t="s">
        <v>307</v>
      </c>
      <c r="AI22" s="82">
        <v>1829444.81</v>
      </c>
      <c r="AJ22" s="82">
        <v>3834.7</v>
      </c>
      <c r="AK22" s="82">
        <v>3962.72</v>
      </c>
      <c r="AL22" s="80" t="s">
        <v>307</v>
      </c>
      <c r="AM22" s="80" t="s">
        <v>307</v>
      </c>
      <c r="AN22" s="80" t="s">
        <v>307</v>
      </c>
      <c r="AO22" s="80" t="s">
        <v>307</v>
      </c>
      <c r="AP22" s="82">
        <v>64.91</v>
      </c>
      <c r="AQ22" s="83">
        <v>67.38</v>
      </c>
      <c r="AR22" s="80" t="s">
        <v>307</v>
      </c>
      <c r="AS22" s="82">
        <v>284</v>
      </c>
      <c r="AT22" s="82">
        <v>284</v>
      </c>
      <c r="AU22" s="80" t="s">
        <v>307</v>
      </c>
      <c r="AV22" s="80" t="s">
        <v>307</v>
      </c>
      <c r="AW22" s="80" t="s">
        <v>307</v>
      </c>
      <c r="AX22" s="80" t="s">
        <v>307</v>
      </c>
      <c r="AY22" s="82">
        <v>1120352</v>
      </c>
    </row>
    <row r="23" spans="2:51" ht="43.2" customHeight="1">
      <c r="B23" s="77" t="s">
        <v>322</v>
      </c>
      <c r="C23" s="78" t="s">
        <v>307</v>
      </c>
      <c r="D23" s="79">
        <v>9182.23</v>
      </c>
      <c r="E23" s="79">
        <v>9558.68</v>
      </c>
      <c r="F23" s="80" t="s">
        <v>307</v>
      </c>
      <c r="G23" s="80" t="s">
        <v>307</v>
      </c>
      <c r="H23" s="80" t="s">
        <v>307</v>
      </c>
      <c r="I23" s="80" t="s">
        <v>307</v>
      </c>
      <c r="J23" s="79">
        <v>943.74</v>
      </c>
      <c r="K23" s="81">
        <v>951.89</v>
      </c>
      <c r="L23" s="80" t="s">
        <v>307</v>
      </c>
      <c r="M23" s="79">
        <v>590.07000000000005</v>
      </c>
      <c r="N23" s="81">
        <v>590.07000000000005</v>
      </c>
      <c r="O23" s="80" t="s">
        <v>307</v>
      </c>
      <c r="P23" s="80" t="s">
        <v>307</v>
      </c>
      <c r="Q23" s="80" t="s">
        <v>307</v>
      </c>
      <c r="R23" s="80" t="s">
        <v>307</v>
      </c>
      <c r="S23" s="79">
        <v>2531809.92</v>
      </c>
      <c r="T23" s="82">
        <v>7904.7</v>
      </c>
      <c r="U23" s="82">
        <v>8228.7800000000007</v>
      </c>
      <c r="V23" s="80" t="s">
        <v>307</v>
      </c>
      <c r="W23" s="80" t="s">
        <v>307</v>
      </c>
      <c r="X23" s="80" t="s">
        <v>307</v>
      </c>
      <c r="Y23" s="80" t="s">
        <v>307</v>
      </c>
      <c r="Z23" s="82">
        <v>812.44</v>
      </c>
      <c r="AA23" s="83">
        <v>819.45</v>
      </c>
      <c r="AB23" s="80" t="s">
        <v>307</v>
      </c>
      <c r="AC23" s="82">
        <v>507.97</v>
      </c>
      <c r="AD23" s="83">
        <v>507.97</v>
      </c>
      <c r="AE23" s="80" t="s">
        <v>307</v>
      </c>
      <c r="AF23" s="80" t="s">
        <v>307</v>
      </c>
      <c r="AG23" s="80" t="s">
        <v>307</v>
      </c>
      <c r="AH23" s="80" t="s">
        <v>307</v>
      </c>
      <c r="AI23" s="82">
        <v>2179558.37</v>
      </c>
      <c r="AJ23" s="82">
        <v>4313.59</v>
      </c>
      <c r="AK23" s="82">
        <v>4490.45</v>
      </c>
      <c r="AL23" s="80" t="s">
        <v>307</v>
      </c>
      <c r="AM23" s="80" t="s">
        <v>307</v>
      </c>
      <c r="AN23" s="80" t="s">
        <v>307</v>
      </c>
      <c r="AO23" s="80" t="s">
        <v>307</v>
      </c>
      <c r="AP23" s="82">
        <v>443.35</v>
      </c>
      <c r="AQ23" s="83">
        <v>447.17</v>
      </c>
      <c r="AR23" s="80" t="s">
        <v>307</v>
      </c>
      <c r="AS23" s="82">
        <v>277.2</v>
      </c>
      <c r="AT23" s="84">
        <v>277.2</v>
      </c>
      <c r="AU23" s="80" t="s">
        <v>307</v>
      </c>
      <c r="AV23" s="80" t="s">
        <v>307</v>
      </c>
      <c r="AW23" s="80" t="s">
        <v>307</v>
      </c>
      <c r="AX23" s="80" t="s">
        <v>307</v>
      </c>
      <c r="AY23" s="82">
        <v>1189385</v>
      </c>
    </row>
    <row r="24" spans="2:51" ht="43.2" customHeight="1">
      <c r="B24" s="77" t="s">
        <v>323</v>
      </c>
      <c r="C24" s="78" t="s">
        <v>307</v>
      </c>
      <c r="D24" s="79">
        <v>12262.28</v>
      </c>
      <c r="E24" s="79">
        <v>12713.22</v>
      </c>
      <c r="F24" s="80" t="s">
        <v>307</v>
      </c>
      <c r="G24" s="80" t="s">
        <v>307</v>
      </c>
      <c r="H24" s="80" t="s">
        <v>307</v>
      </c>
      <c r="I24" s="80" t="s">
        <v>307</v>
      </c>
      <c r="J24" s="79">
        <v>4017.98</v>
      </c>
      <c r="K24" s="81">
        <v>4029.57</v>
      </c>
      <c r="L24" s="80" t="s">
        <v>307</v>
      </c>
      <c r="M24" s="79">
        <v>486.2</v>
      </c>
      <c r="N24" s="85">
        <v>486.2</v>
      </c>
      <c r="O24" s="80" t="s">
        <v>307</v>
      </c>
      <c r="P24" s="80" t="s">
        <v>307</v>
      </c>
      <c r="Q24" s="80" t="s">
        <v>307</v>
      </c>
      <c r="R24" s="80" t="s">
        <v>307</v>
      </c>
      <c r="S24" s="79">
        <v>2594123.96</v>
      </c>
      <c r="T24" s="82">
        <v>10771.7</v>
      </c>
      <c r="U24" s="82">
        <v>11167.83</v>
      </c>
      <c r="V24" s="80" t="s">
        <v>307</v>
      </c>
      <c r="W24" s="80" t="s">
        <v>307</v>
      </c>
      <c r="X24" s="80" t="s">
        <v>307</v>
      </c>
      <c r="Y24" s="80" t="s">
        <v>307</v>
      </c>
      <c r="Z24" s="82">
        <v>3529.56</v>
      </c>
      <c r="AA24" s="83">
        <v>3539.74</v>
      </c>
      <c r="AB24" s="80" t="s">
        <v>307</v>
      </c>
      <c r="AC24" s="82">
        <v>427.1</v>
      </c>
      <c r="AD24" s="84">
        <v>427.1</v>
      </c>
      <c r="AE24" s="80" t="s">
        <v>307</v>
      </c>
      <c r="AF24" s="80" t="s">
        <v>307</v>
      </c>
      <c r="AG24" s="80" t="s">
        <v>307</v>
      </c>
      <c r="AH24" s="80" t="s">
        <v>307</v>
      </c>
      <c r="AI24" s="82">
        <v>2278787.4900000002</v>
      </c>
      <c r="AJ24" s="82">
        <v>5925.51</v>
      </c>
      <c r="AK24" s="82">
        <v>6143.42</v>
      </c>
      <c r="AL24" s="80" t="s">
        <v>307</v>
      </c>
      <c r="AM24" s="80" t="s">
        <v>307</v>
      </c>
      <c r="AN24" s="80" t="s">
        <v>307</v>
      </c>
      <c r="AO24" s="80" t="s">
        <v>307</v>
      </c>
      <c r="AP24" s="82">
        <v>1941.61</v>
      </c>
      <c r="AQ24" s="83">
        <v>1947.21</v>
      </c>
      <c r="AR24" s="80" t="s">
        <v>307</v>
      </c>
      <c r="AS24" s="82">
        <v>234.95</v>
      </c>
      <c r="AT24" s="83">
        <v>234.95</v>
      </c>
      <c r="AU24" s="80" t="s">
        <v>307</v>
      </c>
      <c r="AV24" s="80" t="s">
        <v>307</v>
      </c>
      <c r="AW24" s="80" t="s">
        <v>307</v>
      </c>
      <c r="AX24" s="80" t="s">
        <v>307</v>
      </c>
      <c r="AY24" s="82">
        <v>1253561</v>
      </c>
    </row>
    <row r="25" spans="2:51" ht="43.2" customHeight="1">
      <c r="B25" s="77" t="s">
        <v>324</v>
      </c>
      <c r="C25" s="78" t="s">
        <v>307</v>
      </c>
      <c r="D25" s="79">
        <v>13592.31</v>
      </c>
      <c r="E25" s="79">
        <v>14264.49</v>
      </c>
      <c r="F25" s="80" t="s">
        <v>307</v>
      </c>
      <c r="G25" s="80" t="s">
        <v>307</v>
      </c>
      <c r="H25" s="80" t="s">
        <v>307</v>
      </c>
      <c r="I25" s="80" t="s">
        <v>307</v>
      </c>
      <c r="J25" s="79">
        <v>3821.65</v>
      </c>
      <c r="K25" s="79">
        <v>3830</v>
      </c>
      <c r="L25" s="80" t="s">
        <v>307</v>
      </c>
      <c r="M25" s="79">
        <v>520.55999999999995</v>
      </c>
      <c r="N25" s="81">
        <v>520.55999999999995</v>
      </c>
      <c r="O25" s="80" t="s">
        <v>307</v>
      </c>
      <c r="P25" s="80" t="s">
        <v>307</v>
      </c>
      <c r="Q25" s="80" t="s">
        <v>307</v>
      </c>
      <c r="R25" s="80" t="s">
        <v>307</v>
      </c>
      <c r="S25" s="79">
        <v>2643996.9900000002</v>
      </c>
      <c r="T25" s="82">
        <v>12459.02</v>
      </c>
      <c r="U25" s="82">
        <v>13075.16</v>
      </c>
      <c r="V25" s="80" t="s">
        <v>307</v>
      </c>
      <c r="W25" s="80" t="s">
        <v>307</v>
      </c>
      <c r="X25" s="80" t="s">
        <v>307</v>
      </c>
      <c r="Y25" s="80" t="s">
        <v>307</v>
      </c>
      <c r="Z25" s="82">
        <v>3503.01</v>
      </c>
      <c r="AA25" s="83">
        <v>3510.67</v>
      </c>
      <c r="AB25" s="80" t="s">
        <v>307</v>
      </c>
      <c r="AC25" s="82">
        <v>477.16</v>
      </c>
      <c r="AD25" s="83">
        <v>477.16</v>
      </c>
      <c r="AE25" s="80" t="s">
        <v>307</v>
      </c>
      <c r="AF25" s="80" t="s">
        <v>307</v>
      </c>
      <c r="AG25" s="80" t="s">
        <v>307</v>
      </c>
      <c r="AH25" s="80" t="s">
        <v>307</v>
      </c>
      <c r="AI25" s="82">
        <v>2423548.0299999998</v>
      </c>
      <c r="AJ25" s="82">
        <v>6770.23</v>
      </c>
      <c r="AK25" s="82">
        <v>7105.04</v>
      </c>
      <c r="AL25" s="80" t="s">
        <v>307</v>
      </c>
      <c r="AM25" s="80" t="s">
        <v>307</v>
      </c>
      <c r="AN25" s="80" t="s">
        <v>307</v>
      </c>
      <c r="AO25" s="80" t="s">
        <v>307</v>
      </c>
      <c r="AP25" s="82">
        <v>1903.54</v>
      </c>
      <c r="AQ25" s="84">
        <v>1907.7</v>
      </c>
      <c r="AR25" s="80" t="s">
        <v>307</v>
      </c>
      <c r="AS25" s="82">
        <v>259.29000000000002</v>
      </c>
      <c r="AT25" s="83">
        <v>259.29000000000002</v>
      </c>
      <c r="AU25" s="80" t="s">
        <v>307</v>
      </c>
      <c r="AV25" s="80" t="s">
        <v>307</v>
      </c>
      <c r="AW25" s="80" t="s">
        <v>307</v>
      </c>
      <c r="AX25" s="80" t="s">
        <v>307</v>
      </c>
      <c r="AY25" s="82">
        <v>1316956</v>
      </c>
    </row>
    <row r="26" spans="2:51" ht="43.2" customHeight="1">
      <c r="B26" s="77" t="s">
        <v>325</v>
      </c>
      <c r="C26" s="78" t="s">
        <v>307</v>
      </c>
      <c r="D26" s="79">
        <v>9687.2000000000007</v>
      </c>
      <c r="E26" s="79">
        <v>11435.83</v>
      </c>
      <c r="F26" s="80" t="s">
        <v>307</v>
      </c>
      <c r="G26" s="80" t="s">
        <v>307</v>
      </c>
      <c r="H26" s="80" t="s">
        <v>307</v>
      </c>
      <c r="I26" s="80" t="s">
        <v>307</v>
      </c>
      <c r="J26" s="79">
        <v>69.05</v>
      </c>
      <c r="K26" s="81">
        <v>76.180000000000007</v>
      </c>
      <c r="L26" s="80" t="s">
        <v>307</v>
      </c>
      <c r="M26" s="79">
        <v>535.77</v>
      </c>
      <c r="N26" s="81">
        <v>535.77</v>
      </c>
      <c r="O26" s="80" t="s">
        <v>307</v>
      </c>
      <c r="P26" s="80" t="s">
        <v>307</v>
      </c>
      <c r="Q26" s="80" t="s">
        <v>307</v>
      </c>
      <c r="R26" s="80" t="s">
        <v>307</v>
      </c>
      <c r="S26" s="79">
        <v>2726415</v>
      </c>
      <c r="T26" s="82">
        <v>9848.5300000000007</v>
      </c>
      <c r="U26" s="82">
        <v>11626.28</v>
      </c>
      <c r="V26" s="80" t="s">
        <v>307</v>
      </c>
      <c r="W26" s="80" t="s">
        <v>307</v>
      </c>
      <c r="X26" s="80" t="s">
        <v>307</v>
      </c>
      <c r="Y26" s="80" t="s">
        <v>307</v>
      </c>
      <c r="Z26" s="82">
        <v>70.2</v>
      </c>
      <c r="AA26" s="83">
        <v>77.45</v>
      </c>
      <c r="AB26" s="80" t="s">
        <v>307</v>
      </c>
      <c r="AC26" s="82">
        <v>544.69000000000005</v>
      </c>
      <c r="AD26" s="83">
        <v>544.69000000000005</v>
      </c>
      <c r="AE26" s="80" t="s">
        <v>307</v>
      </c>
      <c r="AF26" s="80" t="s">
        <v>307</v>
      </c>
      <c r="AG26" s="80" t="s">
        <v>307</v>
      </c>
      <c r="AH26" s="80" t="s">
        <v>307</v>
      </c>
      <c r="AI26" s="82">
        <v>2771820.09</v>
      </c>
      <c r="AJ26" s="82">
        <v>4921.3100000000004</v>
      </c>
      <c r="AK26" s="82">
        <v>5809.65</v>
      </c>
      <c r="AL26" s="80" t="s">
        <v>307</v>
      </c>
      <c r="AM26" s="80" t="s">
        <v>307</v>
      </c>
      <c r="AN26" s="80" t="s">
        <v>307</v>
      </c>
      <c r="AO26" s="80" t="s">
        <v>307</v>
      </c>
      <c r="AP26" s="82">
        <v>35.08</v>
      </c>
      <c r="AQ26" s="84">
        <v>38.700000000000003</v>
      </c>
      <c r="AR26" s="80" t="s">
        <v>307</v>
      </c>
      <c r="AS26" s="82">
        <v>272.18</v>
      </c>
      <c r="AT26" s="83">
        <v>272.18</v>
      </c>
      <c r="AU26" s="80" t="s">
        <v>307</v>
      </c>
      <c r="AV26" s="80" t="s">
        <v>307</v>
      </c>
      <c r="AW26" s="80" t="s">
        <v>307</v>
      </c>
      <c r="AX26" s="80" t="s">
        <v>307</v>
      </c>
      <c r="AY26" s="82">
        <v>1385078.5</v>
      </c>
    </row>
    <row r="27" spans="2:51" ht="43.2" customHeight="1">
      <c r="B27" s="77" t="s">
        <v>326</v>
      </c>
      <c r="C27" s="78" t="s">
        <v>307</v>
      </c>
      <c r="D27" s="79">
        <v>12111</v>
      </c>
      <c r="E27" s="79">
        <v>12613.01</v>
      </c>
      <c r="F27" s="80" t="s">
        <v>307</v>
      </c>
      <c r="G27" s="80" t="s">
        <v>307</v>
      </c>
      <c r="H27" s="80" t="s">
        <v>307</v>
      </c>
      <c r="I27" s="80" t="s">
        <v>307</v>
      </c>
      <c r="J27" s="79">
        <v>578.49</v>
      </c>
      <c r="K27" s="81">
        <v>578.49</v>
      </c>
      <c r="L27" s="80" t="s">
        <v>307</v>
      </c>
      <c r="M27" s="79">
        <v>487.58</v>
      </c>
      <c r="N27" s="81">
        <v>487.58</v>
      </c>
      <c r="O27" s="80" t="s">
        <v>307</v>
      </c>
      <c r="P27" s="80" t="s">
        <v>307</v>
      </c>
      <c r="Q27" s="80" t="s">
        <v>307</v>
      </c>
      <c r="R27" s="80" t="s">
        <v>307</v>
      </c>
      <c r="S27" s="79">
        <v>2814097.55</v>
      </c>
      <c r="T27" s="82">
        <v>11499.87</v>
      </c>
      <c r="U27" s="82">
        <v>11976.55</v>
      </c>
      <c r="V27" s="80" t="s">
        <v>307</v>
      </c>
      <c r="W27" s="80" t="s">
        <v>307</v>
      </c>
      <c r="X27" s="80" t="s">
        <v>307</v>
      </c>
      <c r="Y27" s="80" t="s">
        <v>307</v>
      </c>
      <c r="Z27" s="82">
        <v>549.29999999999995</v>
      </c>
      <c r="AA27" s="84">
        <v>549.29999999999995</v>
      </c>
      <c r="AB27" s="80" t="s">
        <v>307</v>
      </c>
      <c r="AC27" s="82">
        <v>462.98</v>
      </c>
      <c r="AD27" s="83">
        <v>462.98</v>
      </c>
      <c r="AE27" s="80" t="s">
        <v>307</v>
      </c>
      <c r="AF27" s="80" t="s">
        <v>307</v>
      </c>
      <c r="AG27" s="80" t="s">
        <v>307</v>
      </c>
      <c r="AH27" s="80" t="s">
        <v>307</v>
      </c>
      <c r="AI27" s="82">
        <v>2672096.98</v>
      </c>
      <c r="AJ27" s="82">
        <v>6355.98</v>
      </c>
      <c r="AK27" s="82">
        <v>6619.44</v>
      </c>
      <c r="AL27" s="80" t="s">
        <v>307</v>
      </c>
      <c r="AM27" s="80" t="s">
        <v>307</v>
      </c>
      <c r="AN27" s="80" t="s">
        <v>307</v>
      </c>
      <c r="AO27" s="80" t="s">
        <v>307</v>
      </c>
      <c r="AP27" s="82">
        <v>303.60000000000002</v>
      </c>
      <c r="AQ27" s="84">
        <v>303.60000000000002</v>
      </c>
      <c r="AR27" s="80" t="s">
        <v>307</v>
      </c>
      <c r="AS27" s="82">
        <v>255.89</v>
      </c>
      <c r="AT27" s="83">
        <v>255.89</v>
      </c>
      <c r="AU27" s="80" t="s">
        <v>307</v>
      </c>
      <c r="AV27" s="80" t="s">
        <v>307</v>
      </c>
      <c r="AW27" s="80" t="s">
        <v>307</v>
      </c>
      <c r="AX27" s="80" t="s">
        <v>307</v>
      </c>
      <c r="AY27" s="82">
        <v>1476868</v>
      </c>
    </row>
    <row r="28" spans="2:51" ht="43.2" customHeight="1">
      <c r="B28" s="77" t="s">
        <v>327</v>
      </c>
      <c r="C28" s="78" t="s">
        <v>307</v>
      </c>
      <c r="D28" s="79">
        <v>13492.45</v>
      </c>
      <c r="E28" s="79">
        <v>13740.65</v>
      </c>
      <c r="F28" s="80" t="s">
        <v>307</v>
      </c>
      <c r="G28" s="80" t="s">
        <v>307</v>
      </c>
      <c r="H28" s="80" t="s">
        <v>307</v>
      </c>
      <c r="I28" s="80" t="s">
        <v>307</v>
      </c>
      <c r="J28" s="79">
        <v>50.93</v>
      </c>
      <c r="K28" s="81">
        <v>50.93</v>
      </c>
      <c r="L28" s="80" t="s">
        <v>307</v>
      </c>
      <c r="M28" s="79">
        <v>474.82</v>
      </c>
      <c r="N28" s="81">
        <v>474.82</v>
      </c>
      <c r="O28" s="80" t="s">
        <v>307</v>
      </c>
      <c r="P28" s="79">
        <v>13.74</v>
      </c>
      <c r="Q28" s="81">
        <v>13.74</v>
      </c>
      <c r="R28" s="80" t="s">
        <v>307</v>
      </c>
      <c r="S28" s="79">
        <v>2658348.91</v>
      </c>
      <c r="T28" s="82">
        <v>11282.61</v>
      </c>
      <c r="U28" s="82">
        <v>11490.16</v>
      </c>
      <c r="V28" s="80" t="s">
        <v>307</v>
      </c>
      <c r="W28" s="80" t="s">
        <v>307</v>
      </c>
      <c r="X28" s="80" t="s">
        <v>307</v>
      </c>
      <c r="Y28" s="80" t="s">
        <v>307</v>
      </c>
      <c r="Z28" s="82">
        <v>42.59</v>
      </c>
      <c r="AA28" s="83">
        <v>42.59</v>
      </c>
      <c r="AB28" s="80" t="s">
        <v>307</v>
      </c>
      <c r="AC28" s="82">
        <v>397.05</v>
      </c>
      <c r="AD28" s="83">
        <v>397.05</v>
      </c>
      <c r="AE28" s="80" t="s">
        <v>307</v>
      </c>
      <c r="AF28" s="82">
        <v>11.49</v>
      </c>
      <c r="AG28" s="83">
        <v>11.49</v>
      </c>
      <c r="AH28" s="80" t="s">
        <v>307</v>
      </c>
      <c r="AI28" s="82">
        <v>2222955.33</v>
      </c>
      <c r="AJ28" s="82">
        <v>7223.13</v>
      </c>
      <c r="AK28" s="82">
        <v>7356</v>
      </c>
      <c r="AL28" s="80" t="s">
        <v>307</v>
      </c>
      <c r="AM28" s="80" t="s">
        <v>307</v>
      </c>
      <c r="AN28" s="80" t="s">
        <v>307</v>
      </c>
      <c r="AO28" s="80" t="s">
        <v>307</v>
      </c>
      <c r="AP28" s="82">
        <v>27.27</v>
      </c>
      <c r="AQ28" s="83">
        <v>27.27</v>
      </c>
      <c r="AR28" s="80" t="s">
        <v>307</v>
      </c>
      <c r="AS28" s="82">
        <v>254.19</v>
      </c>
      <c r="AT28" s="83">
        <v>254.19</v>
      </c>
      <c r="AU28" s="80" t="s">
        <v>307</v>
      </c>
      <c r="AV28" s="82">
        <v>7.36</v>
      </c>
      <c r="AW28" s="83">
        <v>7.36</v>
      </c>
      <c r="AX28" s="80" t="s">
        <v>307</v>
      </c>
      <c r="AY28" s="82">
        <v>1423136</v>
      </c>
    </row>
    <row r="29" spans="2:51" ht="43.2" customHeight="1">
      <c r="B29" s="77" t="s">
        <v>328</v>
      </c>
      <c r="C29" s="78" t="s">
        <v>307</v>
      </c>
      <c r="D29" s="79">
        <v>15580.58</v>
      </c>
      <c r="E29" s="79">
        <v>15995.62</v>
      </c>
      <c r="F29" s="80" t="s">
        <v>307</v>
      </c>
      <c r="G29" s="81">
        <v>23.14</v>
      </c>
      <c r="H29" s="81">
        <v>23.14</v>
      </c>
      <c r="I29" s="80" t="s">
        <v>307</v>
      </c>
      <c r="J29" s="79">
        <v>195.52</v>
      </c>
      <c r="K29" s="81">
        <v>195.52</v>
      </c>
      <c r="L29" s="80" t="s">
        <v>307</v>
      </c>
      <c r="M29" s="79">
        <v>438.4</v>
      </c>
      <c r="N29" s="85">
        <v>438.4</v>
      </c>
      <c r="O29" s="80" t="s">
        <v>307</v>
      </c>
      <c r="P29" s="79">
        <v>21.57</v>
      </c>
      <c r="Q29" s="81">
        <v>21.57</v>
      </c>
      <c r="R29" s="80" t="s">
        <v>307</v>
      </c>
      <c r="S29" s="79">
        <v>2721014.63</v>
      </c>
      <c r="T29" s="82">
        <v>13052.97</v>
      </c>
      <c r="U29" s="82">
        <v>13400.68</v>
      </c>
      <c r="V29" s="80" t="s">
        <v>307</v>
      </c>
      <c r="W29" s="83">
        <v>19.39</v>
      </c>
      <c r="X29" s="83">
        <v>19.39</v>
      </c>
      <c r="Y29" s="80" t="s">
        <v>307</v>
      </c>
      <c r="Z29" s="82">
        <v>163.80000000000001</v>
      </c>
      <c r="AA29" s="84">
        <v>163.80000000000001</v>
      </c>
      <c r="AB29" s="80" t="s">
        <v>307</v>
      </c>
      <c r="AC29" s="82">
        <v>367.28</v>
      </c>
      <c r="AD29" s="83">
        <v>367.28</v>
      </c>
      <c r="AE29" s="80" t="s">
        <v>307</v>
      </c>
      <c r="AF29" s="82">
        <v>18.07</v>
      </c>
      <c r="AG29" s="83">
        <v>18.07</v>
      </c>
      <c r="AH29" s="80" t="s">
        <v>307</v>
      </c>
      <c r="AI29" s="82">
        <v>2279589.19</v>
      </c>
      <c r="AJ29" s="82">
        <v>8451.7999999999993</v>
      </c>
      <c r="AK29" s="82">
        <v>8676.94</v>
      </c>
      <c r="AL29" s="80" t="s">
        <v>307</v>
      </c>
      <c r="AM29" s="83">
        <v>12.56</v>
      </c>
      <c r="AN29" s="83">
        <v>12.56</v>
      </c>
      <c r="AO29" s="80" t="s">
        <v>307</v>
      </c>
      <c r="AP29" s="82">
        <v>106.06</v>
      </c>
      <c r="AQ29" s="83">
        <v>106.06</v>
      </c>
      <c r="AR29" s="80" t="s">
        <v>307</v>
      </c>
      <c r="AS29" s="82">
        <v>237.81</v>
      </c>
      <c r="AT29" s="83">
        <v>237.81</v>
      </c>
      <c r="AU29" s="80" t="s">
        <v>307</v>
      </c>
      <c r="AV29" s="82">
        <v>11.7</v>
      </c>
      <c r="AW29" s="84">
        <v>11.7</v>
      </c>
      <c r="AX29" s="80" t="s">
        <v>307</v>
      </c>
      <c r="AY29" s="82">
        <v>1476034</v>
      </c>
    </row>
    <row r="30" spans="2:51" ht="43.2" customHeight="1">
      <c r="B30" s="77" t="s">
        <v>329</v>
      </c>
      <c r="C30" s="78" t="s">
        <v>307</v>
      </c>
      <c r="D30" s="79">
        <v>15522.23</v>
      </c>
      <c r="E30" s="79">
        <v>15905.05</v>
      </c>
      <c r="F30" s="80" t="s">
        <v>307</v>
      </c>
      <c r="G30" s="85">
        <v>15.4</v>
      </c>
      <c r="H30" s="85">
        <v>15.4</v>
      </c>
      <c r="I30" s="80" t="s">
        <v>307</v>
      </c>
      <c r="J30" s="79">
        <v>203.79</v>
      </c>
      <c r="K30" s="81">
        <v>203.79</v>
      </c>
      <c r="L30" s="80" t="s">
        <v>307</v>
      </c>
      <c r="M30" s="79">
        <v>514.79</v>
      </c>
      <c r="N30" s="81">
        <v>514.79</v>
      </c>
      <c r="O30" s="80" t="s">
        <v>307</v>
      </c>
      <c r="P30" s="79">
        <v>35.119999999999997</v>
      </c>
      <c r="Q30" s="81">
        <v>35.119999999999997</v>
      </c>
      <c r="R30" s="80" t="s">
        <v>307</v>
      </c>
      <c r="S30" s="79">
        <v>2759578.17</v>
      </c>
      <c r="T30" s="82">
        <v>13832.36</v>
      </c>
      <c r="U30" s="82">
        <v>14173.5</v>
      </c>
      <c r="V30" s="80" t="s">
        <v>307</v>
      </c>
      <c r="W30" s="83">
        <v>13.72</v>
      </c>
      <c r="X30" s="83">
        <v>13.72</v>
      </c>
      <c r="Y30" s="80" t="s">
        <v>307</v>
      </c>
      <c r="Z30" s="82">
        <v>181.6</v>
      </c>
      <c r="AA30" s="84">
        <v>181.6</v>
      </c>
      <c r="AB30" s="80" t="s">
        <v>307</v>
      </c>
      <c r="AC30" s="82">
        <v>458.75</v>
      </c>
      <c r="AD30" s="83">
        <v>458.75</v>
      </c>
      <c r="AE30" s="80" t="s">
        <v>307</v>
      </c>
      <c r="AF30" s="82">
        <v>31.3</v>
      </c>
      <c r="AG30" s="84">
        <v>31.3</v>
      </c>
      <c r="AH30" s="80" t="s">
        <v>307</v>
      </c>
      <c r="AI30" s="82">
        <v>2459148.77</v>
      </c>
      <c r="AJ30" s="82">
        <v>8628.6299999999992</v>
      </c>
      <c r="AK30" s="82">
        <v>8841.43</v>
      </c>
      <c r="AL30" s="80" t="s">
        <v>307</v>
      </c>
      <c r="AM30" s="83">
        <v>8.56</v>
      </c>
      <c r="AN30" s="83">
        <v>8.56</v>
      </c>
      <c r="AO30" s="80" t="s">
        <v>307</v>
      </c>
      <c r="AP30" s="82">
        <v>113.28</v>
      </c>
      <c r="AQ30" s="83">
        <v>113.28</v>
      </c>
      <c r="AR30" s="80" t="s">
        <v>307</v>
      </c>
      <c r="AS30" s="82">
        <v>286.17</v>
      </c>
      <c r="AT30" s="83">
        <v>286.17</v>
      </c>
      <c r="AU30" s="80" t="s">
        <v>307</v>
      </c>
      <c r="AV30" s="82">
        <v>19.52</v>
      </c>
      <c r="AW30" s="83">
        <v>19.52</v>
      </c>
      <c r="AX30" s="80" t="s">
        <v>307</v>
      </c>
      <c r="AY30" s="82">
        <v>1534017</v>
      </c>
    </row>
    <row r="31" spans="2:51" ht="43.2" customHeight="1">
      <c r="B31" s="77" t="s">
        <v>330</v>
      </c>
      <c r="C31" s="78" t="s">
        <v>307</v>
      </c>
      <c r="D31" s="79">
        <v>15530.58</v>
      </c>
      <c r="E31" s="79">
        <v>15950.41</v>
      </c>
      <c r="F31" s="80" t="s">
        <v>307</v>
      </c>
      <c r="G31" s="81">
        <v>38.85</v>
      </c>
      <c r="H31" s="81">
        <v>38.85</v>
      </c>
      <c r="I31" s="80" t="s">
        <v>307</v>
      </c>
      <c r="J31" s="79">
        <v>125.72</v>
      </c>
      <c r="K31" s="81">
        <v>125.72</v>
      </c>
      <c r="L31" s="80" t="s">
        <v>307</v>
      </c>
      <c r="M31" s="79">
        <v>590.69000000000005</v>
      </c>
      <c r="N31" s="81">
        <v>590.69000000000005</v>
      </c>
      <c r="O31" s="80" t="s">
        <v>307</v>
      </c>
      <c r="P31" s="79">
        <v>50.27</v>
      </c>
      <c r="Q31" s="81">
        <v>50.27</v>
      </c>
      <c r="R31" s="80" t="s">
        <v>307</v>
      </c>
      <c r="S31" s="79">
        <v>2763837.16</v>
      </c>
      <c r="T31" s="82">
        <v>13891.44</v>
      </c>
      <c r="U31" s="82">
        <v>14266.96</v>
      </c>
      <c r="V31" s="80" t="s">
        <v>307</v>
      </c>
      <c r="W31" s="83">
        <v>34.75</v>
      </c>
      <c r="X31" s="83">
        <v>34.75</v>
      </c>
      <c r="Y31" s="80" t="s">
        <v>307</v>
      </c>
      <c r="Z31" s="82">
        <v>112.45</v>
      </c>
      <c r="AA31" s="83">
        <v>112.45</v>
      </c>
      <c r="AB31" s="80" t="s">
        <v>307</v>
      </c>
      <c r="AC31" s="82">
        <v>528.35</v>
      </c>
      <c r="AD31" s="83">
        <v>528.35</v>
      </c>
      <c r="AE31" s="80" t="s">
        <v>307</v>
      </c>
      <c r="AF31" s="82">
        <v>44.96</v>
      </c>
      <c r="AG31" s="83">
        <v>44.96</v>
      </c>
      <c r="AH31" s="80" t="s">
        <v>307</v>
      </c>
      <c r="AI31" s="82">
        <v>2472134.71</v>
      </c>
      <c r="AJ31" s="82">
        <v>8766.89</v>
      </c>
      <c r="AK31" s="82">
        <v>9003.8799999999992</v>
      </c>
      <c r="AL31" s="80" t="s">
        <v>307</v>
      </c>
      <c r="AM31" s="83">
        <v>21.93</v>
      </c>
      <c r="AN31" s="83">
        <v>21.93</v>
      </c>
      <c r="AO31" s="80" t="s">
        <v>307</v>
      </c>
      <c r="AP31" s="82">
        <v>70.97</v>
      </c>
      <c r="AQ31" s="83">
        <v>70.97</v>
      </c>
      <c r="AR31" s="80" t="s">
        <v>307</v>
      </c>
      <c r="AS31" s="82">
        <v>333.44</v>
      </c>
      <c r="AT31" s="83">
        <v>333.44</v>
      </c>
      <c r="AU31" s="80" t="s">
        <v>307</v>
      </c>
      <c r="AV31" s="82">
        <v>28.37</v>
      </c>
      <c r="AW31" s="83">
        <v>28.37</v>
      </c>
      <c r="AX31" s="80" t="s">
        <v>307</v>
      </c>
      <c r="AY31" s="82">
        <v>1560164.22</v>
      </c>
    </row>
    <row r="32" spans="2:51" ht="43.2" customHeight="1">
      <c r="B32" s="77" t="s">
        <v>331</v>
      </c>
      <c r="C32" s="78" t="s">
        <v>307</v>
      </c>
      <c r="D32" s="79">
        <v>19821.63</v>
      </c>
      <c r="E32" s="79">
        <v>20281.78</v>
      </c>
      <c r="F32" s="80" t="s">
        <v>307</v>
      </c>
      <c r="G32" s="81">
        <v>29.45</v>
      </c>
      <c r="H32" s="81">
        <v>29.45</v>
      </c>
      <c r="I32" s="80" t="s">
        <v>307</v>
      </c>
      <c r="J32" s="79">
        <v>71.73</v>
      </c>
      <c r="K32" s="81">
        <v>71.73</v>
      </c>
      <c r="L32" s="80" t="s">
        <v>307</v>
      </c>
      <c r="M32" s="79">
        <v>410.91</v>
      </c>
      <c r="N32" s="81">
        <v>410.91</v>
      </c>
      <c r="O32" s="80" t="s">
        <v>307</v>
      </c>
      <c r="P32" s="79">
        <v>56.06</v>
      </c>
      <c r="Q32" s="81">
        <v>56.06</v>
      </c>
      <c r="R32" s="80" t="s">
        <v>307</v>
      </c>
      <c r="S32" s="79">
        <v>2812893.94</v>
      </c>
      <c r="T32" s="82">
        <v>17871.349999999999</v>
      </c>
      <c r="U32" s="82">
        <v>18286.22</v>
      </c>
      <c r="V32" s="80" t="s">
        <v>307</v>
      </c>
      <c r="W32" s="83">
        <v>26.55</v>
      </c>
      <c r="X32" s="83">
        <v>26.55</v>
      </c>
      <c r="Y32" s="80" t="s">
        <v>307</v>
      </c>
      <c r="Z32" s="82">
        <v>64.67</v>
      </c>
      <c r="AA32" s="83">
        <v>64.67</v>
      </c>
      <c r="AB32" s="80" t="s">
        <v>307</v>
      </c>
      <c r="AC32" s="82">
        <v>370.48</v>
      </c>
      <c r="AD32" s="83">
        <v>370.48</v>
      </c>
      <c r="AE32" s="80" t="s">
        <v>307</v>
      </c>
      <c r="AF32" s="82">
        <v>50.54</v>
      </c>
      <c r="AG32" s="83">
        <v>50.54</v>
      </c>
      <c r="AH32" s="80" t="s">
        <v>307</v>
      </c>
      <c r="AI32" s="82">
        <v>2536128.5499999998</v>
      </c>
      <c r="AJ32" s="82">
        <v>11430.52</v>
      </c>
      <c r="AK32" s="82">
        <v>11695.87</v>
      </c>
      <c r="AL32" s="80" t="s">
        <v>307</v>
      </c>
      <c r="AM32" s="83">
        <v>16.98</v>
      </c>
      <c r="AN32" s="83">
        <v>16.98</v>
      </c>
      <c r="AO32" s="80" t="s">
        <v>307</v>
      </c>
      <c r="AP32" s="82">
        <v>41.36</v>
      </c>
      <c r="AQ32" s="83">
        <v>41.36</v>
      </c>
      <c r="AR32" s="80" t="s">
        <v>307</v>
      </c>
      <c r="AS32" s="82">
        <v>236.96</v>
      </c>
      <c r="AT32" s="83">
        <v>236.96</v>
      </c>
      <c r="AU32" s="80" t="s">
        <v>307</v>
      </c>
      <c r="AV32" s="82">
        <v>32.33</v>
      </c>
      <c r="AW32" s="83">
        <v>32.33</v>
      </c>
      <c r="AX32" s="80" t="s">
        <v>307</v>
      </c>
      <c r="AY32" s="82">
        <v>1622107.82</v>
      </c>
    </row>
    <row r="33" spans="2:52" ht="43.2" customHeight="1">
      <c r="B33" s="77" t="s">
        <v>332</v>
      </c>
      <c r="C33" s="78" t="s">
        <v>307</v>
      </c>
      <c r="D33" s="79">
        <v>19971.03</v>
      </c>
      <c r="E33" s="79">
        <v>20604.580000000002</v>
      </c>
      <c r="F33" s="80" t="s">
        <v>307</v>
      </c>
      <c r="G33" s="81">
        <v>31.36</v>
      </c>
      <c r="H33" s="81">
        <v>31.36</v>
      </c>
      <c r="I33" s="80" t="s">
        <v>307</v>
      </c>
      <c r="J33" s="79">
        <v>5.52</v>
      </c>
      <c r="K33" s="81">
        <v>5.52</v>
      </c>
      <c r="L33" s="80" t="s">
        <v>307</v>
      </c>
      <c r="M33" s="79">
        <v>447.41</v>
      </c>
      <c r="N33" s="81">
        <v>447.41</v>
      </c>
      <c r="O33" s="80" t="s">
        <v>307</v>
      </c>
      <c r="P33" s="79">
        <v>230.07</v>
      </c>
      <c r="Q33" s="81">
        <v>230.07</v>
      </c>
      <c r="R33" s="80" t="s">
        <v>307</v>
      </c>
      <c r="S33" s="79">
        <v>2850147.91</v>
      </c>
      <c r="T33" s="82">
        <v>19263.21</v>
      </c>
      <c r="U33" s="82">
        <v>19874.310000000001</v>
      </c>
      <c r="V33" s="80" t="s">
        <v>307</v>
      </c>
      <c r="W33" s="83">
        <v>30.25</v>
      </c>
      <c r="X33" s="83">
        <v>30.25</v>
      </c>
      <c r="Y33" s="80" t="s">
        <v>307</v>
      </c>
      <c r="Z33" s="82">
        <v>5.32</v>
      </c>
      <c r="AA33" s="83">
        <v>5.32</v>
      </c>
      <c r="AB33" s="80" t="s">
        <v>307</v>
      </c>
      <c r="AC33" s="82">
        <v>431.55</v>
      </c>
      <c r="AD33" s="83">
        <v>431.55</v>
      </c>
      <c r="AE33" s="80" t="s">
        <v>307</v>
      </c>
      <c r="AF33" s="82">
        <v>221.92</v>
      </c>
      <c r="AG33" s="83">
        <v>221.92</v>
      </c>
      <c r="AH33" s="80" t="s">
        <v>307</v>
      </c>
      <c r="AI33" s="82">
        <v>2749132.37</v>
      </c>
      <c r="AJ33" s="82">
        <v>11700.47</v>
      </c>
      <c r="AK33" s="82">
        <v>12071.66</v>
      </c>
      <c r="AL33" s="80" t="s">
        <v>307</v>
      </c>
      <c r="AM33" s="83">
        <v>18.37</v>
      </c>
      <c r="AN33" s="83">
        <v>18.37</v>
      </c>
      <c r="AO33" s="80" t="s">
        <v>307</v>
      </c>
      <c r="AP33" s="82">
        <v>3.23</v>
      </c>
      <c r="AQ33" s="83">
        <v>3.23</v>
      </c>
      <c r="AR33" s="80" t="s">
        <v>307</v>
      </c>
      <c r="AS33" s="82">
        <v>262.12</v>
      </c>
      <c r="AT33" s="83">
        <v>262.12</v>
      </c>
      <c r="AU33" s="80" t="s">
        <v>307</v>
      </c>
      <c r="AV33" s="82">
        <v>134.79</v>
      </c>
      <c r="AW33" s="83">
        <v>134.79</v>
      </c>
      <c r="AX33" s="80" t="s">
        <v>307</v>
      </c>
      <c r="AY33" s="82">
        <v>1669823</v>
      </c>
    </row>
    <row r="34" spans="2:52" ht="43.2" customHeight="1">
      <c r="B34" s="77" t="s">
        <v>333</v>
      </c>
      <c r="C34" s="78" t="s">
        <v>307</v>
      </c>
      <c r="D34" s="79">
        <v>20588.310000000001</v>
      </c>
      <c r="E34" s="79">
        <v>20734.02</v>
      </c>
      <c r="F34" s="80" t="s">
        <v>307</v>
      </c>
      <c r="G34" s="81">
        <v>120.47</v>
      </c>
      <c r="H34" s="81">
        <v>120.47</v>
      </c>
      <c r="I34" s="80" t="s">
        <v>307</v>
      </c>
      <c r="J34" s="80" t="s">
        <v>307</v>
      </c>
      <c r="K34" s="80" t="s">
        <v>307</v>
      </c>
      <c r="L34" s="80" t="s">
        <v>307</v>
      </c>
      <c r="M34" s="79">
        <v>699.94</v>
      </c>
      <c r="N34" s="81">
        <v>699.94</v>
      </c>
      <c r="O34" s="80" t="s">
        <v>307</v>
      </c>
      <c r="P34" s="79">
        <v>433.33</v>
      </c>
      <c r="Q34" s="81">
        <v>433.33</v>
      </c>
      <c r="R34" s="80" t="s">
        <v>307</v>
      </c>
      <c r="S34" s="79">
        <v>2921328.84</v>
      </c>
      <c r="T34" s="82">
        <v>18552.849999999999</v>
      </c>
      <c r="U34" s="82">
        <v>18684.150000000001</v>
      </c>
      <c r="V34" s="80" t="s">
        <v>307</v>
      </c>
      <c r="W34" s="83">
        <v>108.56</v>
      </c>
      <c r="X34" s="83">
        <v>108.56</v>
      </c>
      <c r="Y34" s="80" t="s">
        <v>307</v>
      </c>
      <c r="Z34" s="80" t="s">
        <v>307</v>
      </c>
      <c r="AA34" s="80" t="s">
        <v>307</v>
      </c>
      <c r="AB34" s="80" t="s">
        <v>307</v>
      </c>
      <c r="AC34" s="82">
        <v>630.74</v>
      </c>
      <c r="AD34" s="83">
        <v>630.74</v>
      </c>
      <c r="AE34" s="80" t="s">
        <v>307</v>
      </c>
      <c r="AF34" s="82">
        <v>390.49</v>
      </c>
      <c r="AG34" s="83">
        <v>390.49</v>
      </c>
      <c r="AH34" s="80" t="s">
        <v>307</v>
      </c>
      <c r="AI34" s="82">
        <v>2632511.84</v>
      </c>
      <c r="AJ34" s="82">
        <v>12142.84</v>
      </c>
      <c r="AK34" s="82">
        <v>12228.78</v>
      </c>
      <c r="AL34" s="80" t="s">
        <v>307</v>
      </c>
      <c r="AM34" s="83">
        <v>71.05</v>
      </c>
      <c r="AN34" s="83">
        <v>71.05</v>
      </c>
      <c r="AO34" s="80" t="s">
        <v>307</v>
      </c>
      <c r="AP34" s="80" t="s">
        <v>307</v>
      </c>
      <c r="AQ34" s="80" t="s">
        <v>307</v>
      </c>
      <c r="AR34" s="80" t="s">
        <v>307</v>
      </c>
      <c r="AS34" s="82">
        <v>412.82</v>
      </c>
      <c r="AT34" s="83">
        <v>412.82</v>
      </c>
      <c r="AU34" s="80" t="s">
        <v>307</v>
      </c>
      <c r="AV34" s="82">
        <v>255.58</v>
      </c>
      <c r="AW34" s="83">
        <v>255.58</v>
      </c>
      <c r="AX34" s="80" t="s">
        <v>307</v>
      </c>
      <c r="AY34" s="82">
        <v>1722979</v>
      </c>
    </row>
    <row r="35" spans="2:52" ht="43.2" customHeight="1">
      <c r="B35" s="77" t="s">
        <v>334</v>
      </c>
      <c r="C35" s="78" t="s">
        <v>307</v>
      </c>
      <c r="D35" s="79">
        <v>22294.16</v>
      </c>
      <c r="E35" s="79">
        <v>22481.38</v>
      </c>
      <c r="F35" s="80" t="s">
        <v>307</v>
      </c>
      <c r="G35" s="81">
        <v>154.84</v>
      </c>
      <c r="H35" s="81">
        <v>154.84</v>
      </c>
      <c r="I35" s="80" t="s">
        <v>307</v>
      </c>
      <c r="J35" s="79">
        <v>3.74</v>
      </c>
      <c r="K35" s="81">
        <v>3.74</v>
      </c>
      <c r="L35" s="80" t="s">
        <v>307</v>
      </c>
      <c r="M35" s="79">
        <v>796.9</v>
      </c>
      <c r="N35" s="85">
        <v>796.9</v>
      </c>
      <c r="O35" s="80" t="s">
        <v>307</v>
      </c>
      <c r="P35" s="79">
        <v>708.89</v>
      </c>
      <c r="Q35" s="81">
        <v>708.89</v>
      </c>
      <c r="R35" s="80" t="s">
        <v>307</v>
      </c>
      <c r="S35" s="79">
        <v>3184363.71</v>
      </c>
      <c r="T35" s="82">
        <v>18052.8</v>
      </c>
      <c r="U35" s="82">
        <v>18204.400000000001</v>
      </c>
      <c r="V35" s="80" t="s">
        <v>307</v>
      </c>
      <c r="W35" s="83">
        <v>125.38</v>
      </c>
      <c r="X35" s="83">
        <v>125.38</v>
      </c>
      <c r="Y35" s="80" t="s">
        <v>307</v>
      </c>
      <c r="Z35" s="82">
        <v>3.03</v>
      </c>
      <c r="AA35" s="83">
        <v>3.03</v>
      </c>
      <c r="AB35" s="80" t="s">
        <v>307</v>
      </c>
      <c r="AC35" s="82">
        <v>645.29</v>
      </c>
      <c r="AD35" s="83">
        <v>645.29</v>
      </c>
      <c r="AE35" s="80" t="s">
        <v>307</v>
      </c>
      <c r="AF35" s="82">
        <v>574.03</v>
      </c>
      <c r="AG35" s="83">
        <v>574.03</v>
      </c>
      <c r="AH35" s="80" t="s">
        <v>307</v>
      </c>
      <c r="AI35" s="82">
        <v>2578553</v>
      </c>
      <c r="AJ35" s="82">
        <v>13377.12</v>
      </c>
      <c r="AK35" s="82">
        <v>13489.46</v>
      </c>
      <c r="AL35" s="80" t="s">
        <v>307</v>
      </c>
      <c r="AM35" s="83">
        <v>92.91</v>
      </c>
      <c r="AN35" s="83">
        <v>92.91</v>
      </c>
      <c r="AO35" s="80" t="s">
        <v>307</v>
      </c>
      <c r="AP35" s="82">
        <v>2.25</v>
      </c>
      <c r="AQ35" s="83">
        <v>2.25</v>
      </c>
      <c r="AR35" s="80" t="s">
        <v>307</v>
      </c>
      <c r="AS35" s="82">
        <v>478.16</v>
      </c>
      <c r="AT35" s="83">
        <v>478.16</v>
      </c>
      <c r="AU35" s="80" t="s">
        <v>307</v>
      </c>
      <c r="AV35" s="82">
        <v>425.36</v>
      </c>
      <c r="AW35" s="83">
        <v>425.36</v>
      </c>
      <c r="AX35" s="80" t="s">
        <v>307</v>
      </c>
      <c r="AY35" s="82">
        <v>1910707.77</v>
      </c>
    </row>
    <row r="36" spans="2:52" ht="43.2" customHeight="1">
      <c r="B36" s="77" t="s">
        <v>335</v>
      </c>
      <c r="C36" s="78" t="s">
        <v>307</v>
      </c>
      <c r="D36" s="79">
        <v>23061.98</v>
      </c>
      <c r="E36" s="79">
        <v>23223.24</v>
      </c>
      <c r="F36" s="80" t="s">
        <v>307</v>
      </c>
      <c r="G36" s="81">
        <v>155.16</v>
      </c>
      <c r="H36" s="81">
        <v>155.16</v>
      </c>
      <c r="I36" s="80" t="s">
        <v>307</v>
      </c>
      <c r="J36" s="79">
        <v>4.74</v>
      </c>
      <c r="K36" s="81">
        <v>4.74</v>
      </c>
      <c r="L36" s="80" t="s">
        <v>307</v>
      </c>
      <c r="M36" s="79">
        <v>895.69</v>
      </c>
      <c r="N36" s="81">
        <v>895.69</v>
      </c>
      <c r="O36" s="80" t="s">
        <v>307</v>
      </c>
      <c r="P36" s="79">
        <v>626.89</v>
      </c>
      <c r="Q36" s="81">
        <v>626.89</v>
      </c>
      <c r="R36" s="80" t="s">
        <v>307</v>
      </c>
      <c r="S36" s="79">
        <v>3301703.19</v>
      </c>
      <c r="T36" s="82">
        <v>18093.34</v>
      </c>
      <c r="U36" s="82">
        <v>18219.86</v>
      </c>
      <c r="V36" s="80" t="s">
        <v>307</v>
      </c>
      <c r="W36" s="83">
        <v>121.73</v>
      </c>
      <c r="X36" s="83">
        <v>121.73</v>
      </c>
      <c r="Y36" s="80" t="s">
        <v>307</v>
      </c>
      <c r="Z36" s="82">
        <v>3.72</v>
      </c>
      <c r="AA36" s="83">
        <v>3.72</v>
      </c>
      <c r="AB36" s="80" t="s">
        <v>307</v>
      </c>
      <c r="AC36" s="82">
        <v>702.72</v>
      </c>
      <c r="AD36" s="83">
        <v>702.72</v>
      </c>
      <c r="AE36" s="80" t="s">
        <v>307</v>
      </c>
      <c r="AF36" s="82">
        <v>491.83</v>
      </c>
      <c r="AG36" s="83">
        <v>491.83</v>
      </c>
      <c r="AH36" s="80" t="s">
        <v>307</v>
      </c>
      <c r="AI36" s="82">
        <v>2590360.5499999998</v>
      </c>
      <c r="AJ36" s="82">
        <v>14051.29</v>
      </c>
      <c r="AK36" s="82">
        <v>14149.54</v>
      </c>
      <c r="AL36" s="80" t="s">
        <v>307</v>
      </c>
      <c r="AM36" s="83">
        <v>94.54</v>
      </c>
      <c r="AN36" s="83">
        <v>94.54</v>
      </c>
      <c r="AO36" s="80" t="s">
        <v>307</v>
      </c>
      <c r="AP36" s="82">
        <v>2.89</v>
      </c>
      <c r="AQ36" s="83">
        <v>2.89</v>
      </c>
      <c r="AR36" s="80" t="s">
        <v>307</v>
      </c>
      <c r="AS36" s="82">
        <v>545.73</v>
      </c>
      <c r="AT36" s="83">
        <v>545.73</v>
      </c>
      <c r="AU36" s="80" t="s">
        <v>307</v>
      </c>
      <c r="AV36" s="82">
        <v>381.96</v>
      </c>
      <c r="AW36" s="83">
        <v>381.96</v>
      </c>
      <c r="AX36" s="80" t="s">
        <v>307</v>
      </c>
      <c r="AY36" s="82">
        <v>2011674</v>
      </c>
    </row>
    <row r="37" spans="2:52" ht="43.2" customHeight="1">
      <c r="B37" s="77" t="s">
        <v>336</v>
      </c>
      <c r="C37" s="78" t="s">
        <v>307</v>
      </c>
      <c r="D37" s="79">
        <v>23470.79</v>
      </c>
      <c r="E37" s="79">
        <v>23704.85</v>
      </c>
      <c r="F37" s="79">
        <v>23408.05</v>
      </c>
      <c r="G37" s="81">
        <v>154.46</v>
      </c>
      <c r="H37" s="81">
        <v>154.46</v>
      </c>
      <c r="I37" s="81">
        <v>154.46</v>
      </c>
      <c r="J37" s="79">
        <v>5.68</v>
      </c>
      <c r="K37" s="81">
        <v>5.68</v>
      </c>
      <c r="L37" s="79">
        <v>5.68</v>
      </c>
      <c r="M37" s="79">
        <v>1058.53</v>
      </c>
      <c r="N37" s="81">
        <v>1058.53</v>
      </c>
      <c r="O37" s="81">
        <v>1058.53</v>
      </c>
      <c r="P37" s="79">
        <v>595.05999999999995</v>
      </c>
      <c r="Q37" s="81">
        <v>595.05999999999995</v>
      </c>
      <c r="R37" s="81">
        <v>595.05999999999995</v>
      </c>
      <c r="S37" s="79">
        <v>3365954.33</v>
      </c>
      <c r="T37" s="82">
        <v>19449.18</v>
      </c>
      <c r="U37" s="82">
        <v>19643.14</v>
      </c>
      <c r="V37" s="82">
        <v>19397.189999999999</v>
      </c>
      <c r="W37" s="83">
        <v>127.99</v>
      </c>
      <c r="X37" s="83">
        <v>127.99</v>
      </c>
      <c r="Y37" s="83">
        <v>127.99</v>
      </c>
      <c r="Z37" s="82">
        <v>4.71</v>
      </c>
      <c r="AA37" s="83">
        <v>4.71</v>
      </c>
      <c r="AB37" s="82">
        <v>4.71</v>
      </c>
      <c r="AC37" s="82">
        <v>877.16</v>
      </c>
      <c r="AD37" s="83">
        <v>877.16</v>
      </c>
      <c r="AE37" s="83">
        <v>877.16</v>
      </c>
      <c r="AF37" s="82">
        <v>493.1</v>
      </c>
      <c r="AG37" s="84">
        <v>493.1</v>
      </c>
      <c r="AH37" s="84">
        <v>493.1</v>
      </c>
      <c r="AI37" s="82">
        <v>2789214.35</v>
      </c>
      <c r="AJ37" s="82">
        <v>14581.05</v>
      </c>
      <c r="AK37" s="82">
        <v>14726.46</v>
      </c>
      <c r="AL37" s="82">
        <v>14542.07</v>
      </c>
      <c r="AM37" s="83">
        <v>95.95</v>
      </c>
      <c r="AN37" s="83">
        <v>95.95</v>
      </c>
      <c r="AO37" s="83">
        <v>95.95</v>
      </c>
      <c r="AP37" s="82">
        <v>3.53</v>
      </c>
      <c r="AQ37" s="83">
        <v>3.53</v>
      </c>
      <c r="AR37" s="82">
        <v>3.53</v>
      </c>
      <c r="AS37" s="82">
        <v>657.61</v>
      </c>
      <c r="AT37" s="83">
        <v>657.61</v>
      </c>
      <c r="AU37" s="83">
        <v>657.61</v>
      </c>
      <c r="AV37" s="82">
        <v>369.68</v>
      </c>
      <c r="AW37" s="83">
        <v>369.68</v>
      </c>
      <c r="AX37" s="83">
        <v>369.68</v>
      </c>
      <c r="AY37" s="82">
        <v>2091074</v>
      </c>
    </row>
    <row r="38" spans="2:52" ht="43.2" customHeight="1">
      <c r="B38" s="77" t="s">
        <v>337</v>
      </c>
      <c r="C38" s="78" t="s">
        <v>307</v>
      </c>
      <c r="D38" s="79">
        <v>23814.04</v>
      </c>
      <c r="E38" s="79">
        <v>24141.26</v>
      </c>
      <c r="F38" s="79">
        <v>23841.48</v>
      </c>
      <c r="G38" s="81">
        <v>165.87</v>
      </c>
      <c r="H38" s="81">
        <v>165.87</v>
      </c>
      <c r="I38" s="79">
        <v>161</v>
      </c>
      <c r="J38" s="80" t="s">
        <v>307</v>
      </c>
      <c r="K38" s="80" t="s">
        <v>307</v>
      </c>
      <c r="L38" s="80" t="s">
        <v>307</v>
      </c>
      <c r="M38" s="79">
        <v>1197.73</v>
      </c>
      <c r="N38" s="81">
        <v>1197.73</v>
      </c>
      <c r="O38" s="81">
        <v>1193.9100000000001</v>
      </c>
      <c r="P38" s="79">
        <v>749.99</v>
      </c>
      <c r="Q38" s="81">
        <v>749.99</v>
      </c>
      <c r="R38" s="81">
        <v>749.99</v>
      </c>
      <c r="S38" s="79">
        <v>3389964.8</v>
      </c>
      <c r="T38" s="82">
        <v>19344.599999999999</v>
      </c>
      <c r="U38" s="82">
        <v>19610.41</v>
      </c>
      <c r="V38" s="82">
        <v>19366.89</v>
      </c>
      <c r="W38" s="83">
        <v>134.74</v>
      </c>
      <c r="X38" s="83">
        <v>134.74</v>
      </c>
      <c r="Y38" s="83">
        <v>130.78</v>
      </c>
      <c r="Z38" s="80" t="s">
        <v>307</v>
      </c>
      <c r="AA38" s="80" t="s">
        <v>307</v>
      </c>
      <c r="AB38" s="80" t="s">
        <v>307</v>
      </c>
      <c r="AC38" s="82">
        <v>972.94</v>
      </c>
      <c r="AD38" s="83">
        <v>972.94</v>
      </c>
      <c r="AE38" s="83">
        <v>969.84</v>
      </c>
      <c r="AF38" s="82">
        <v>609.23</v>
      </c>
      <c r="AG38" s="83">
        <v>609.23</v>
      </c>
      <c r="AH38" s="83">
        <v>609.23</v>
      </c>
      <c r="AI38" s="82">
        <v>2753733.7</v>
      </c>
      <c r="AJ38" s="82">
        <v>15158.43</v>
      </c>
      <c r="AK38" s="82">
        <v>15366.72</v>
      </c>
      <c r="AL38" s="82">
        <v>15175.9</v>
      </c>
      <c r="AM38" s="83">
        <v>105.58</v>
      </c>
      <c r="AN38" s="83">
        <v>105.58</v>
      </c>
      <c r="AO38" s="83">
        <v>102.48</v>
      </c>
      <c r="AP38" s="80" t="s">
        <v>307</v>
      </c>
      <c r="AQ38" s="80" t="s">
        <v>307</v>
      </c>
      <c r="AR38" s="80" t="s">
        <v>307</v>
      </c>
      <c r="AS38" s="82">
        <v>762.4</v>
      </c>
      <c r="AT38" s="84">
        <v>762.4</v>
      </c>
      <c r="AU38" s="83">
        <v>759.97</v>
      </c>
      <c r="AV38" s="82">
        <v>477.39</v>
      </c>
      <c r="AW38" s="83">
        <v>477.39</v>
      </c>
      <c r="AX38" s="83">
        <v>477.39</v>
      </c>
      <c r="AY38" s="82">
        <v>2157825.73</v>
      </c>
    </row>
    <row r="39" spans="2:52" ht="43.2" customHeight="1">
      <c r="B39" s="77" t="s">
        <v>338</v>
      </c>
      <c r="C39" s="78" t="s">
        <v>307</v>
      </c>
      <c r="D39" s="79">
        <v>22494.57</v>
      </c>
      <c r="E39" s="79">
        <v>22735.3</v>
      </c>
      <c r="F39" s="79">
        <v>21693.98</v>
      </c>
      <c r="G39" s="81">
        <v>117.29</v>
      </c>
      <c r="H39" s="81">
        <v>117.29</v>
      </c>
      <c r="I39" s="81">
        <v>117.23</v>
      </c>
      <c r="J39" s="79">
        <v>291.27999999999997</v>
      </c>
      <c r="K39" s="81">
        <v>291.27999999999997</v>
      </c>
      <c r="L39" s="79">
        <v>291.27999999999997</v>
      </c>
      <c r="M39" s="79">
        <v>1173.72</v>
      </c>
      <c r="N39" s="81">
        <v>1173.72</v>
      </c>
      <c r="O39" s="81">
        <v>1170.43</v>
      </c>
      <c r="P39" s="79">
        <v>940.75</v>
      </c>
      <c r="Q39" s="81">
        <v>940.75</v>
      </c>
      <c r="R39" s="81">
        <v>940.75</v>
      </c>
      <c r="S39" s="79">
        <v>3107604.49</v>
      </c>
      <c r="T39" s="82">
        <v>19253.43</v>
      </c>
      <c r="U39" s="82">
        <v>19459.47</v>
      </c>
      <c r="V39" s="82">
        <v>18568.189999999999</v>
      </c>
      <c r="W39" s="83">
        <v>100.39</v>
      </c>
      <c r="X39" s="83">
        <v>100.39</v>
      </c>
      <c r="Y39" s="83">
        <v>100.34</v>
      </c>
      <c r="Z39" s="82">
        <v>249.31</v>
      </c>
      <c r="AA39" s="83">
        <v>249.31</v>
      </c>
      <c r="AB39" s="82">
        <v>249.31</v>
      </c>
      <c r="AC39" s="82">
        <v>1004.6</v>
      </c>
      <c r="AD39" s="84">
        <v>1004.6</v>
      </c>
      <c r="AE39" s="83">
        <v>1001.79</v>
      </c>
      <c r="AF39" s="82">
        <v>805.2</v>
      </c>
      <c r="AG39" s="84">
        <v>805.2</v>
      </c>
      <c r="AH39" s="84">
        <v>805.2</v>
      </c>
      <c r="AI39" s="82">
        <v>2659843.5299999998</v>
      </c>
      <c r="AJ39" s="82">
        <v>15011.9</v>
      </c>
      <c r="AK39" s="82">
        <v>15172.55</v>
      </c>
      <c r="AL39" s="82">
        <v>14477.62</v>
      </c>
      <c r="AM39" s="83">
        <v>78.27</v>
      </c>
      <c r="AN39" s="83">
        <v>78.27</v>
      </c>
      <c r="AO39" s="83">
        <v>78.239999999999995</v>
      </c>
      <c r="AP39" s="82">
        <v>194.39</v>
      </c>
      <c r="AQ39" s="83">
        <v>194.39</v>
      </c>
      <c r="AR39" s="82">
        <v>194.39</v>
      </c>
      <c r="AS39" s="82">
        <v>783.29</v>
      </c>
      <c r="AT39" s="83">
        <v>783.29</v>
      </c>
      <c r="AU39" s="84">
        <v>781.1</v>
      </c>
      <c r="AV39" s="82">
        <v>627.80999999999995</v>
      </c>
      <c r="AW39" s="83">
        <v>627.80999999999995</v>
      </c>
      <c r="AX39" s="83">
        <v>627.80999999999995</v>
      </c>
      <c r="AY39" s="82">
        <v>2073880</v>
      </c>
    </row>
    <row r="40" spans="2:52" ht="43.2" customHeight="1">
      <c r="B40" s="77" t="s">
        <v>339</v>
      </c>
      <c r="C40" s="78" t="s">
        <v>307</v>
      </c>
      <c r="D40" s="79">
        <v>17607.25</v>
      </c>
      <c r="E40" s="79">
        <v>17836.75</v>
      </c>
      <c r="F40" s="79">
        <v>16995.27</v>
      </c>
      <c r="G40" s="81">
        <v>137.85</v>
      </c>
      <c r="H40" s="81">
        <v>137.85</v>
      </c>
      <c r="I40" s="81">
        <v>137.43</v>
      </c>
      <c r="J40" s="80" t="s">
        <v>307</v>
      </c>
      <c r="K40" s="80" t="s">
        <v>307</v>
      </c>
      <c r="L40" s="80" t="s">
        <v>307</v>
      </c>
      <c r="M40" s="79">
        <v>1095.57</v>
      </c>
      <c r="N40" s="81">
        <v>1095.57</v>
      </c>
      <c r="O40" s="81">
        <v>1093.51</v>
      </c>
      <c r="P40" s="79">
        <v>1565.58</v>
      </c>
      <c r="Q40" s="81">
        <v>1565.58</v>
      </c>
      <c r="R40" s="81">
        <v>1565.58</v>
      </c>
      <c r="S40" s="79">
        <v>3372632.46</v>
      </c>
      <c r="T40" s="82">
        <v>16277.78</v>
      </c>
      <c r="U40" s="82">
        <v>16489.95</v>
      </c>
      <c r="V40" s="82">
        <v>15712.01</v>
      </c>
      <c r="W40" s="83">
        <v>127.44</v>
      </c>
      <c r="X40" s="83">
        <v>127.44</v>
      </c>
      <c r="Y40" s="83">
        <v>127.05</v>
      </c>
      <c r="Z40" s="80" t="s">
        <v>307</v>
      </c>
      <c r="AA40" s="80" t="s">
        <v>307</v>
      </c>
      <c r="AB40" s="80" t="s">
        <v>307</v>
      </c>
      <c r="AC40" s="82">
        <v>1012.85</v>
      </c>
      <c r="AD40" s="83">
        <v>1012.85</v>
      </c>
      <c r="AE40" s="83">
        <v>1010.94</v>
      </c>
      <c r="AF40" s="82">
        <v>1447.37</v>
      </c>
      <c r="AG40" s="83">
        <v>1447.37</v>
      </c>
      <c r="AH40" s="83">
        <v>1447.37</v>
      </c>
      <c r="AI40" s="82">
        <v>3117975.24</v>
      </c>
      <c r="AJ40" s="82">
        <v>11833.95</v>
      </c>
      <c r="AK40" s="82">
        <v>11988.19</v>
      </c>
      <c r="AL40" s="82">
        <v>11422.63</v>
      </c>
      <c r="AM40" s="83">
        <v>92.65</v>
      </c>
      <c r="AN40" s="83">
        <v>92.65</v>
      </c>
      <c r="AO40" s="83">
        <v>92.37</v>
      </c>
      <c r="AP40" s="80" t="s">
        <v>307</v>
      </c>
      <c r="AQ40" s="80" t="s">
        <v>307</v>
      </c>
      <c r="AR40" s="80" t="s">
        <v>307</v>
      </c>
      <c r="AS40" s="82">
        <v>736.34</v>
      </c>
      <c r="AT40" s="83">
        <v>736.34</v>
      </c>
      <c r="AU40" s="83">
        <v>734.95</v>
      </c>
      <c r="AV40" s="82">
        <v>1052.24</v>
      </c>
      <c r="AW40" s="83">
        <v>1052.24</v>
      </c>
      <c r="AX40" s="83">
        <v>1052.24</v>
      </c>
      <c r="AY40" s="82">
        <v>2266768</v>
      </c>
    </row>
    <row r="41" spans="2:52" ht="43.2" customHeight="1">
      <c r="B41" s="77" t="s">
        <v>340</v>
      </c>
      <c r="C41" s="78" t="s">
        <v>307</v>
      </c>
      <c r="D41" s="79">
        <v>18000.939999999999</v>
      </c>
      <c r="E41" s="79">
        <v>18167.87</v>
      </c>
      <c r="F41" s="79">
        <v>18001.5</v>
      </c>
      <c r="G41" s="81">
        <v>115.72</v>
      </c>
      <c r="H41" s="81">
        <v>115.72</v>
      </c>
      <c r="I41" s="81">
        <v>115.28</v>
      </c>
      <c r="J41" s="80" t="s">
        <v>307</v>
      </c>
      <c r="K41" s="80" t="s">
        <v>307</v>
      </c>
      <c r="L41" s="80" t="s">
        <v>307</v>
      </c>
      <c r="M41" s="79">
        <v>955.06</v>
      </c>
      <c r="N41" s="81">
        <v>955.06</v>
      </c>
      <c r="O41" s="81">
        <v>954.85</v>
      </c>
      <c r="P41" s="79">
        <v>5195.78</v>
      </c>
      <c r="Q41" s="81">
        <v>5195.78</v>
      </c>
      <c r="R41" s="81">
        <v>5195.78</v>
      </c>
      <c r="S41" s="79">
        <v>3527611.45</v>
      </c>
      <c r="T41" s="82">
        <v>15761.32</v>
      </c>
      <c r="U41" s="82">
        <v>15907.48</v>
      </c>
      <c r="V41" s="82">
        <v>15761.81</v>
      </c>
      <c r="W41" s="83">
        <v>101.32</v>
      </c>
      <c r="X41" s="83">
        <v>101.32</v>
      </c>
      <c r="Y41" s="83">
        <v>100.94</v>
      </c>
      <c r="Z41" s="80" t="s">
        <v>307</v>
      </c>
      <c r="AA41" s="80" t="s">
        <v>307</v>
      </c>
      <c r="AB41" s="80" t="s">
        <v>307</v>
      </c>
      <c r="AC41" s="82">
        <v>836.23</v>
      </c>
      <c r="AD41" s="83">
        <v>836.23</v>
      </c>
      <c r="AE41" s="83">
        <v>836.05</v>
      </c>
      <c r="AF41" s="82">
        <v>4549.34</v>
      </c>
      <c r="AG41" s="83">
        <v>4549.34</v>
      </c>
      <c r="AH41" s="83">
        <v>4549.34</v>
      </c>
      <c r="AI41" s="82">
        <v>3088716.72</v>
      </c>
      <c r="AJ41" s="82">
        <v>12785.58</v>
      </c>
      <c r="AK41" s="82">
        <v>12904.15</v>
      </c>
      <c r="AL41" s="82">
        <v>12785.98</v>
      </c>
      <c r="AM41" s="83">
        <v>82.19</v>
      </c>
      <c r="AN41" s="83">
        <v>82.19</v>
      </c>
      <c r="AO41" s="83">
        <v>81.88</v>
      </c>
      <c r="AP41" s="80" t="s">
        <v>307</v>
      </c>
      <c r="AQ41" s="80" t="s">
        <v>307</v>
      </c>
      <c r="AR41" s="80" t="s">
        <v>307</v>
      </c>
      <c r="AS41" s="82">
        <v>678.35</v>
      </c>
      <c r="AT41" s="83">
        <v>678.35</v>
      </c>
      <c r="AU41" s="84">
        <v>678.2</v>
      </c>
      <c r="AV41" s="82">
        <v>3690.42</v>
      </c>
      <c r="AW41" s="83">
        <v>3690.42</v>
      </c>
      <c r="AX41" s="83">
        <v>3690.42</v>
      </c>
      <c r="AY41" s="82">
        <v>2505567</v>
      </c>
    </row>
    <row r="42" spans="2:52" ht="43.2" customHeight="1">
      <c r="B42" s="77" t="s">
        <v>341</v>
      </c>
      <c r="C42" s="78" t="s">
        <v>307</v>
      </c>
      <c r="D42" s="79">
        <v>19827.240000000002</v>
      </c>
      <c r="E42" s="79">
        <v>20085.68</v>
      </c>
      <c r="F42" s="79">
        <v>20314.009999999998</v>
      </c>
      <c r="G42" s="81">
        <v>142.53</v>
      </c>
      <c r="H42" s="81">
        <v>142.53</v>
      </c>
      <c r="I42" s="81">
        <v>142.36000000000001</v>
      </c>
      <c r="J42" s="80" t="s">
        <v>307</v>
      </c>
      <c r="K42" s="80" t="s">
        <v>307</v>
      </c>
      <c r="L42" s="80" t="s">
        <v>307</v>
      </c>
      <c r="M42" s="79">
        <v>933.92</v>
      </c>
      <c r="N42" s="81">
        <v>933.92</v>
      </c>
      <c r="O42" s="81">
        <v>933.56</v>
      </c>
      <c r="P42" s="79">
        <v>5657.13</v>
      </c>
      <c r="Q42" s="81">
        <v>5657.13</v>
      </c>
      <c r="R42" s="81">
        <v>5657.13</v>
      </c>
      <c r="S42" s="79">
        <v>3511430.5</v>
      </c>
      <c r="T42" s="82">
        <v>18615.650000000001</v>
      </c>
      <c r="U42" s="82">
        <v>18858.3</v>
      </c>
      <c r="V42" s="82">
        <v>19072.68</v>
      </c>
      <c r="W42" s="83">
        <v>133.82</v>
      </c>
      <c r="X42" s="83">
        <v>133.82</v>
      </c>
      <c r="Y42" s="83">
        <v>133.66</v>
      </c>
      <c r="Z42" s="80" t="s">
        <v>307</v>
      </c>
      <c r="AA42" s="80" t="s">
        <v>307</v>
      </c>
      <c r="AB42" s="80" t="s">
        <v>307</v>
      </c>
      <c r="AC42" s="82">
        <v>876.85</v>
      </c>
      <c r="AD42" s="83">
        <v>876.85</v>
      </c>
      <c r="AE42" s="83">
        <v>876.51</v>
      </c>
      <c r="AF42" s="82">
        <v>5311.44</v>
      </c>
      <c r="AG42" s="83">
        <v>5311.44</v>
      </c>
      <c r="AH42" s="83">
        <v>5311.44</v>
      </c>
      <c r="AI42" s="82">
        <v>3296856.43</v>
      </c>
      <c r="AJ42" s="82">
        <v>14976.29</v>
      </c>
      <c r="AK42" s="82">
        <v>15171.5</v>
      </c>
      <c r="AL42" s="82">
        <v>15343.97</v>
      </c>
      <c r="AM42" s="83">
        <v>107.66</v>
      </c>
      <c r="AN42" s="83">
        <v>107.66</v>
      </c>
      <c r="AO42" s="83">
        <v>107.53</v>
      </c>
      <c r="AP42" s="80" t="s">
        <v>307</v>
      </c>
      <c r="AQ42" s="80" t="s">
        <v>307</v>
      </c>
      <c r="AR42" s="80" t="s">
        <v>307</v>
      </c>
      <c r="AS42" s="82">
        <v>705.43</v>
      </c>
      <c r="AT42" s="83">
        <v>705.43</v>
      </c>
      <c r="AU42" s="83">
        <v>705.15</v>
      </c>
      <c r="AV42" s="82">
        <v>4273.05</v>
      </c>
      <c r="AW42" s="83">
        <v>4273.05</v>
      </c>
      <c r="AX42" s="83">
        <v>4273.05</v>
      </c>
      <c r="AY42" s="82">
        <v>2652321</v>
      </c>
    </row>
    <row r="43" spans="2:52" ht="43.2" customHeight="1">
      <c r="B43" s="77" t="s">
        <v>342</v>
      </c>
      <c r="C43" s="78" t="s">
        <v>307</v>
      </c>
      <c r="D43" s="79">
        <v>16269.51</v>
      </c>
      <c r="E43" s="79">
        <v>16592.77</v>
      </c>
      <c r="F43" s="79">
        <v>17991.79</v>
      </c>
      <c r="G43" s="85">
        <v>119.3</v>
      </c>
      <c r="H43" s="85">
        <v>119.3</v>
      </c>
      <c r="I43" s="81">
        <v>118.31</v>
      </c>
      <c r="J43" s="79">
        <v>31.28</v>
      </c>
      <c r="K43" s="81">
        <v>31.28</v>
      </c>
      <c r="L43" s="79">
        <v>31.28</v>
      </c>
      <c r="M43" s="79">
        <v>911.02</v>
      </c>
      <c r="N43" s="81">
        <v>911.02</v>
      </c>
      <c r="O43" s="81">
        <v>910.53</v>
      </c>
      <c r="P43" s="79">
        <v>3612.25</v>
      </c>
      <c r="Q43" s="81">
        <v>3612.25</v>
      </c>
      <c r="R43" s="81">
        <v>3612.25</v>
      </c>
      <c r="S43" s="79">
        <v>3610397.34</v>
      </c>
      <c r="T43" s="82">
        <v>16269.51</v>
      </c>
      <c r="U43" s="82">
        <v>16592.77</v>
      </c>
      <c r="V43" s="82">
        <v>17991.79</v>
      </c>
      <c r="W43" s="84">
        <v>119.3</v>
      </c>
      <c r="X43" s="84">
        <v>119.3</v>
      </c>
      <c r="Y43" s="83">
        <v>118.31</v>
      </c>
      <c r="Z43" s="82">
        <v>31.28</v>
      </c>
      <c r="AA43" s="83">
        <v>31.28</v>
      </c>
      <c r="AB43" s="82">
        <v>31.28</v>
      </c>
      <c r="AC43" s="82">
        <v>911.02</v>
      </c>
      <c r="AD43" s="83">
        <v>911.02</v>
      </c>
      <c r="AE43" s="83">
        <v>910.53</v>
      </c>
      <c r="AF43" s="82">
        <v>3612.25</v>
      </c>
      <c r="AG43" s="83">
        <v>3612.25</v>
      </c>
      <c r="AH43" s="83">
        <v>3612.25</v>
      </c>
      <c r="AI43" s="82">
        <v>3610397.34</v>
      </c>
      <c r="AJ43" s="82">
        <v>12734.15</v>
      </c>
      <c r="AK43" s="82">
        <v>12987.16</v>
      </c>
      <c r="AL43" s="82">
        <v>14082.17</v>
      </c>
      <c r="AM43" s="83">
        <v>93.38</v>
      </c>
      <c r="AN43" s="83">
        <v>93.38</v>
      </c>
      <c r="AO43" s="84">
        <v>92.6</v>
      </c>
      <c r="AP43" s="82">
        <v>24.48</v>
      </c>
      <c r="AQ43" s="83">
        <v>24.48</v>
      </c>
      <c r="AR43" s="82">
        <v>24.48</v>
      </c>
      <c r="AS43" s="82">
        <v>713.06</v>
      </c>
      <c r="AT43" s="83">
        <v>713.06</v>
      </c>
      <c r="AU43" s="83">
        <v>712.67</v>
      </c>
      <c r="AV43" s="82">
        <v>2827.31</v>
      </c>
      <c r="AW43" s="83">
        <v>2827.31</v>
      </c>
      <c r="AX43" s="83">
        <v>2827.31</v>
      </c>
      <c r="AY43" s="82">
        <v>2825858</v>
      </c>
    </row>
    <row r="44" spans="2:52" ht="43.2" customHeight="1">
      <c r="B44" s="77" t="s">
        <v>343</v>
      </c>
      <c r="C44" s="78" t="s">
        <v>307</v>
      </c>
      <c r="D44" s="79">
        <v>15287.91</v>
      </c>
      <c r="E44" s="79">
        <v>15567.19</v>
      </c>
      <c r="F44" s="79">
        <v>16045.18</v>
      </c>
      <c r="G44" s="80" t="s">
        <v>307</v>
      </c>
      <c r="H44" s="80" t="s">
        <v>307</v>
      </c>
      <c r="I44" s="80" t="s">
        <v>307</v>
      </c>
      <c r="J44" s="79">
        <v>165.38</v>
      </c>
      <c r="K44" s="80" t="s">
        <v>307</v>
      </c>
      <c r="L44" s="79">
        <v>165.38</v>
      </c>
      <c r="M44" s="79">
        <v>960.59</v>
      </c>
      <c r="N44" s="80" t="s">
        <v>307</v>
      </c>
      <c r="O44" s="80" t="s">
        <v>307</v>
      </c>
      <c r="P44" s="79">
        <v>2947.41</v>
      </c>
      <c r="Q44" s="80" t="s">
        <v>307</v>
      </c>
      <c r="R44" s="80" t="s">
        <v>307</v>
      </c>
      <c r="S44" s="79">
        <v>3718294.78</v>
      </c>
      <c r="T44" s="82">
        <v>16365.1</v>
      </c>
      <c r="U44" s="82">
        <v>16664.05</v>
      </c>
      <c r="V44" s="82">
        <v>17175.72</v>
      </c>
      <c r="W44" s="80" t="s">
        <v>307</v>
      </c>
      <c r="X44" s="80" t="s">
        <v>307</v>
      </c>
      <c r="Y44" s="80" t="s">
        <v>307</v>
      </c>
      <c r="Z44" s="82">
        <v>177.03</v>
      </c>
      <c r="AA44" s="80" t="s">
        <v>307</v>
      </c>
      <c r="AB44" s="82">
        <v>177.03</v>
      </c>
      <c r="AC44" s="82">
        <v>1028.27</v>
      </c>
      <c r="AD44" s="80" t="s">
        <v>307</v>
      </c>
      <c r="AE44" s="80" t="s">
        <v>307</v>
      </c>
      <c r="AF44" s="82">
        <v>3155.08</v>
      </c>
      <c r="AG44" s="80" t="s">
        <v>307</v>
      </c>
      <c r="AH44" s="80" t="s">
        <v>307</v>
      </c>
      <c r="AI44" s="82">
        <v>3980285.9</v>
      </c>
      <c r="AJ44" s="82">
        <v>12421.11</v>
      </c>
      <c r="AK44" s="82">
        <v>12648.01</v>
      </c>
      <c r="AL44" s="82">
        <v>13036.37</v>
      </c>
      <c r="AM44" s="80" t="s">
        <v>307</v>
      </c>
      <c r="AN44" s="80" t="s">
        <v>307</v>
      </c>
      <c r="AO44" s="80" t="s">
        <v>307</v>
      </c>
      <c r="AP44" s="82">
        <v>134.37</v>
      </c>
      <c r="AQ44" s="80" t="s">
        <v>307</v>
      </c>
      <c r="AR44" s="82">
        <v>134.37</v>
      </c>
      <c r="AS44" s="82">
        <v>780.46</v>
      </c>
      <c r="AT44" s="80" t="s">
        <v>307</v>
      </c>
      <c r="AU44" s="80" t="s">
        <v>307</v>
      </c>
      <c r="AV44" s="82">
        <v>2394.71</v>
      </c>
      <c r="AW44" s="80" t="s">
        <v>307</v>
      </c>
      <c r="AX44" s="80" t="s">
        <v>307</v>
      </c>
      <c r="AY44" s="82">
        <v>3021037</v>
      </c>
    </row>
    <row r="46" spans="2:52" ht="14.4">
      <c r="B46" s="86" t="s">
        <v>344</v>
      </c>
      <c r="AZ46" s="87" t="s">
        <v>287</v>
      </c>
    </row>
  </sheetData>
  <mergeCells count="24">
    <mergeCell ref="P6:R6"/>
    <mergeCell ref="B4:C4"/>
    <mergeCell ref="D4:AI4"/>
    <mergeCell ref="AJ4:AY4"/>
    <mergeCell ref="B5:C5"/>
    <mergeCell ref="D5:S5"/>
    <mergeCell ref="T5:AI5"/>
    <mergeCell ref="AJ5:AY5"/>
    <mergeCell ref="AM6:AO6"/>
    <mergeCell ref="AP6:AR6"/>
    <mergeCell ref="AS6:AU6"/>
    <mergeCell ref="AV6:AX6"/>
    <mergeCell ref="B7:C7"/>
    <mergeCell ref="T6:V6"/>
    <mergeCell ref="W6:Y6"/>
    <mergeCell ref="Z6:AB6"/>
    <mergeCell ref="AC6:AE6"/>
    <mergeCell ref="AF6:AH6"/>
    <mergeCell ref="AJ6:AL6"/>
    <mergeCell ref="B6:C6"/>
    <mergeCell ref="D6:F6"/>
    <mergeCell ref="G6:I6"/>
    <mergeCell ref="J6:L6"/>
    <mergeCell ref="M6:O6"/>
  </mergeCells>
  <hyperlinks>
    <hyperlink ref="B46" r:id="rId1" xr:uid="{CB46F73A-2B17-4521-BAF5-14DAADFB58A5}"/>
    <hyperlink ref="AZ46" r:id="rId2" xr:uid="{AF56CE51-C4E4-45C3-97B2-A17126FBFA6C}"/>
  </hyperlinks>
  <pageMargins left="0.7" right="0.7" top="0.75" bottom="0.75" header="0.3" footer="0.3"/>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IA Outturn</vt:lpstr>
      <vt:lpstr>IA Projections</vt:lpstr>
      <vt:lpstr>Sources for Projections</vt:lpstr>
      <vt:lpstr>OBR EFO</vt:lpstr>
      <vt:lpstr>SID</vt:lpstr>
      <vt:lpstr>SR Table 5.11</vt:lpstr>
      <vt:lpstr>SR Table 5.12</vt:lpstr>
      <vt:lpstr>DAC1</vt:lpstr>
      <vt:lpstr>'OBR EFO'!Print_Area</vt:lpstr>
      <vt:lpstr>SID!Print_Area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Hughes</dc:creator>
  <cp:lastModifiedBy>Samuel Hughes</cp:lastModifiedBy>
  <dcterms:created xsi:type="dcterms:W3CDTF">2026-08-06T11:55:47Z</dcterms:created>
  <dcterms:modified xsi:type="dcterms:W3CDTF">2026-08-06T15:06:15Z</dcterms:modified>
</cp:coreProperties>
</file>