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west\Documents\"/>
    </mc:Choice>
  </mc:AlternateContent>
  <bookViews>
    <workbookView xWindow="0" yWindow="0" windowWidth="24300" windowHeight="10500"/>
  </bookViews>
  <sheets>
    <sheet name="refugee stocks" sheetId="2" r:id="rId1"/>
    <sheet name="upper bound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E8" i="1" s="1"/>
  <c r="E7" i="1" l="1"/>
  <c r="E10" i="1" s="1"/>
  <c r="E11" i="1" s="1"/>
  <c r="E12" i="1" s="1"/>
</calcChain>
</file>

<file path=xl/sharedStrings.xml><?xml version="1.0" encoding="utf-8"?>
<sst xmlns="http://schemas.openxmlformats.org/spreadsheetml/2006/main" count="22" uniqueCount="22">
  <si>
    <t>Detections of Illegal Crossings</t>
  </si>
  <si>
    <t>Q1</t>
  </si>
  <si>
    <t>Q2</t>
  </si>
  <si>
    <t>Q3</t>
  </si>
  <si>
    <t>Q4</t>
  </si>
  <si>
    <t>Ratio 2015/2014</t>
  </si>
  <si>
    <t>Year:</t>
  </si>
  <si>
    <t>Total 2015</t>
  </si>
  <si>
    <t>Doubled:</t>
  </si>
  <si>
    <t>x 50% acceptance rate</t>
  </si>
  <si>
    <t>Projections assume ratio of 2015Q3 numbers to 2014Q3 numbers</t>
  </si>
  <si>
    <t>will equal the average of the Q1 and Q2 ratios. Same method for Q4.</t>
  </si>
  <si>
    <r>
      <t xml:space="preserve">Numbers in </t>
    </r>
    <r>
      <rPr>
        <i/>
        <sz val="11"/>
        <color theme="8" tint="-0.249977111117893"/>
        <rFont val="Calibri"/>
        <family val="2"/>
        <scheme val="minor"/>
      </rPr>
      <t>blue</t>
    </r>
    <r>
      <rPr>
        <i/>
        <sz val="11"/>
        <color theme="1"/>
        <rFont val="Calibri"/>
        <family val="2"/>
        <scheme val="minor"/>
      </rPr>
      <t xml:space="preserve"> are from Frontex: http://frontex.europa.eu/publications</t>
    </r>
  </si>
  <si>
    <r>
      <t xml:space="preserve">Numbers in </t>
    </r>
    <r>
      <rPr>
        <i/>
        <sz val="11"/>
        <color rgb="FFFF0000"/>
        <rFont val="Calibri"/>
        <family val="2"/>
        <scheme val="minor"/>
      </rPr>
      <t>red</t>
    </r>
    <r>
      <rPr>
        <i/>
        <sz val="11"/>
        <color theme="1"/>
        <rFont val="Calibri"/>
        <family val="2"/>
        <scheme val="minor"/>
      </rPr>
      <t xml:space="preserve"> are projections</t>
    </r>
  </si>
  <si>
    <t>year</t>
  </si>
  <si>
    <t>refugee_count_eu</t>
  </si>
  <si>
    <t>population_eu</t>
  </si>
  <si>
    <t>refugee_low_est</t>
  </si>
  <si>
    <t>refugee_hi_est</t>
  </si>
  <si>
    <t>eu_percent</t>
  </si>
  <si>
    <t>eu_percent_low</t>
  </si>
  <si>
    <t>eu_percent_hi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</si>
</sst>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/>
  </cellStyleXfs>
  <cellXfs count="11">
    <xf numFmtId="0" fontId="0" fillId="0" borderId="0" xfId="0"/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0" fontId="0" fillId="0" borderId="0" xfId="0" applyAlignment="1">
      <alignment horizontal="right"/>
    </xf>
    <xf numFmtId="3" fontId="0" fillId="0" borderId="0" xfId="0" applyNumberFormat="1"/>
    <xf numFmtId="3" fontId="3" fillId="0" borderId="0" xfId="0" applyNumberFormat="1" applyFont="1"/>
    <xf numFmtId="3" fontId="1" fillId="0" borderId="0" xfId="0" applyNumberFormat="1" applyFont="1"/>
    <xf numFmtId="3" fontId="2" fillId="0" borderId="0" xfId="0" applyNumberFormat="1" applyFont="1"/>
    <xf numFmtId="0" fontId="8" fillId="0" borderId="0" xfId="0" applyFont="1"/>
    <xf numFmtId="0" fontId="9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Detections of Illegal Crossings into Europe (Red = forecast)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2013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'upper bound'!$B$4:$B$8</c15:sqref>
                  </c15:fullRef>
                </c:ext>
              </c:extLst>
              <c:f>'upper bound'!$B$5:$B$8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'upper bound'!$C$4:$C$8</c15:sqref>
                  </c15:fullRef>
                </c:ext>
              </c:extLst>
              <c:f>'upper bound'!$C$5:$C$8</c:f>
              <c:numCache>
                <c:formatCode>#,##0</c:formatCode>
                <c:ptCount val="4"/>
                <c:pt idx="0">
                  <c:v>9717</c:v>
                </c:pt>
                <c:pt idx="1">
                  <c:v>24810</c:v>
                </c:pt>
                <c:pt idx="2">
                  <c:v>42789</c:v>
                </c:pt>
                <c:pt idx="3">
                  <c:v>30049</c:v>
                </c:pt>
              </c:numCache>
            </c:numRef>
          </c:val>
          <c:smooth val="0"/>
        </c:ser>
        <c:ser>
          <c:idx val="1"/>
          <c:order val="1"/>
          <c:tx>
            <c:v>2014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'upper bound'!$B$4:$B$8</c15:sqref>
                  </c15:fullRef>
                </c:ext>
              </c:extLst>
              <c:f>'upper bound'!$B$5:$B$8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'upper bound'!$D$4:$D$8</c15:sqref>
                  </c15:fullRef>
                </c:ext>
              </c:extLst>
              <c:f>'upper bound'!$D$5:$D$8</c:f>
              <c:numCache>
                <c:formatCode>#,##0</c:formatCode>
                <c:ptCount val="4"/>
                <c:pt idx="0">
                  <c:v>22038</c:v>
                </c:pt>
                <c:pt idx="1">
                  <c:v>68867</c:v>
                </c:pt>
                <c:pt idx="2">
                  <c:v>112518</c:v>
                </c:pt>
                <c:pt idx="3">
                  <c:v>80109</c:v>
                </c:pt>
              </c:numCache>
            </c:numRef>
          </c:val>
          <c:smooth val="0"/>
        </c:ser>
        <c:ser>
          <c:idx val="2"/>
          <c:order val="2"/>
          <c:tx>
            <c:v>2015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</c:dPt>
          <c:dPt>
            <c:idx val="3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'upper bound'!$B$4:$B$8</c15:sqref>
                  </c15:fullRef>
                </c:ext>
              </c:extLst>
              <c:f>'upper bound'!$B$5:$B$8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'upper bound'!$E$4:$E$8</c15:sqref>
                  </c15:fullRef>
                </c:ext>
              </c:extLst>
              <c:f>'upper bound'!$E$5:$E$8</c:f>
              <c:numCache>
                <c:formatCode>#,##0</c:formatCode>
                <c:ptCount val="4"/>
                <c:pt idx="0">
                  <c:v>62385</c:v>
                </c:pt>
                <c:pt idx="1">
                  <c:v>160580</c:v>
                </c:pt>
                <c:pt idx="2">
                  <c:v>290438.95303521497</c:v>
                </c:pt>
                <c:pt idx="3">
                  <c:v>206782.68444780423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132896"/>
        <c:axId val="206133456"/>
      </c:lineChart>
      <c:catAx>
        <c:axId val="20613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33456"/>
        <c:crosses val="autoZero"/>
        <c:auto val="1"/>
        <c:lblAlgn val="ctr"/>
        <c:lblOffset val="100"/>
        <c:noMultiLvlLbl val="0"/>
      </c:catAx>
      <c:valAx>
        <c:axId val="20613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3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209549</xdr:colOff>
      <xdr:row>0</xdr:row>
      <xdr:rowOff>161924</xdr:rowOff>
    </xdr:from>
    <xdr:to>
      <xdr:col>16</xdr:col>
      <xdr:colOff>104774</xdr:colOff>
      <xdr:row>18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H66"/>
  <sheetViews>
    <sheetView tabSelected="1" workbookViewId="0"/>
  </sheetViews>
  <sheetFormatPr defaultRowHeight="15" x14ac:dyDescent="0.25"/>
  <cols>
    <col min="1" max="16384" width="9.140625" style="10"/>
  </cols>
  <sheetData>
    <row r="1" spans="1:8" x14ac:dyDescent="0.25">
      <c r="A1" s="10" t="s">
        <v>14</v>
      </c>
      <c r="B1" s="10" t="s">
        <v>15</v>
      </c>
      <c r="C1" s="10" t="s">
        <v>16</v>
      </c>
      <c r="D1" s="10" t="s">
        <v>17</v>
      </c>
      <c r="E1" s="10" t="s">
        <v>18</v>
      </c>
      <c r="F1" s="10" t="s">
        <v>19</v>
      </c>
      <c r="G1" s="10" t="s">
        <v>20</v>
      </c>
      <c r="H1" s="10" t="s">
        <v>21</v>
      </c>
    </row>
    <row r="2" spans="1:8" x14ac:dyDescent="0.25">
      <c r="A2" s="10">
        <v>1951</v>
      </c>
      <c r="B2" s="10">
        <v>1208500</v>
      </c>
      <c r="C2" s="10">
        <v>372410347</v>
      </c>
      <c r="F2" s="10">
        <v>0.32450762391090393</v>
      </c>
    </row>
    <row r="3" spans="1:8" x14ac:dyDescent="0.25">
      <c r="A3" s="10">
        <v>1952</v>
      </c>
      <c r="B3" s="10">
        <v>1115900</v>
      </c>
      <c r="C3" s="10">
        <v>375142694</v>
      </c>
      <c r="F3" s="10">
        <v>0.29746013879776001</v>
      </c>
    </row>
    <row r="4" spans="1:8" x14ac:dyDescent="0.25">
      <c r="A4" s="10">
        <v>1953</v>
      </c>
      <c r="B4" s="10">
        <v>1055500</v>
      </c>
      <c r="C4" s="10">
        <v>377979001</v>
      </c>
      <c r="F4" s="10">
        <v>0.27924832701683044</v>
      </c>
    </row>
    <row r="5" spans="1:8" x14ac:dyDescent="0.25">
      <c r="A5" s="10">
        <v>1954</v>
      </c>
      <c r="B5" s="10">
        <v>964100</v>
      </c>
      <c r="C5" s="10">
        <v>380869415</v>
      </c>
      <c r="F5" s="10">
        <v>0.25313138961791992</v>
      </c>
    </row>
    <row r="6" spans="1:8" x14ac:dyDescent="0.25">
      <c r="A6" s="10">
        <v>1955</v>
      </c>
      <c r="B6" s="10">
        <v>980815</v>
      </c>
      <c r="C6" s="10">
        <v>383785357</v>
      </c>
      <c r="F6" s="10">
        <v>0.25556343793869019</v>
      </c>
    </row>
    <row r="7" spans="1:8" x14ac:dyDescent="0.25">
      <c r="A7" s="10">
        <v>1956</v>
      </c>
      <c r="B7" s="10">
        <v>1057790</v>
      </c>
      <c r="C7" s="10">
        <v>386720794</v>
      </c>
      <c r="F7" s="10">
        <v>0.27352809906005859</v>
      </c>
    </row>
    <row r="8" spans="1:8" x14ac:dyDescent="0.25">
      <c r="A8" s="10">
        <v>1957</v>
      </c>
      <c r="B8" s="10">
        <v>1010380</v>
      </c>
      <c r="C8" s="10">
        <v>389691020</v>
      </c>
      <c r="F8" s="10">
        <v>0.25927719473838806</v>
      </c>
    </row>
    <row r="9" spans="1:8" x14ac:dyDescent="0.25">
      <c r="A9" s="10">
        <v>1958</v>
      </c>
      <c r="B9" s="10">
        <v>969252</v>
      </c>
      <c r="C9" s="10">
        <v>392728876</v>
      </c>
      <c r="F9" s="10">
        <v>0.2467992752790451</v>
      </c>
    </row>
    <row r="10" spans="1:8" x14ac:dyDescent="0.25">
      <c r="A10" s="10">
        <v>1959</v>
      </c>
      <c r="B10" s="10">
        <v>943301</v>
      </c>
      <c r="C10" s="10">
        <v>395878653</v>
      </c>
      <c r="F10" s="10">
        <v>0.23828034102916718</v>
      </c>
    </row>
    <row r="11" spans="1:8" x14ac:dyDescent="0.25">
      <c r="A11" s="10">
        <v>1960</v>
      </c>
      <c r="B11" s="10">
        <v>777135</v>
      </c>
      <c r="C11" s="10">
        <v>399177519</v>
      </c>
      <c r="F11" s="10">
        <v>0.19468405842781067</v>
      </c>
    </row>
    <row r="12" spans="1:8" x14ac:dyDescent="0.25">
      <c r="A12" s="10">
        <v>1961</v>
      </c>
      <c r="B12" s="10">
        <v>766175</v>
      </c>
      <c r="C12" s="10">
        <v>402635750</v>
      </c>
      <c r="F12" s="10">
        <v>0.19028985500335693</v>
      </c>
    </row>
    <row r="13" spans="1:8" x14ac:dyDescent="0.25">
      <c r="A13" s="10">
        <v>1962</v>
      </c>
      <c r="B13" s="10">
        <v>757840</v>
      </c>
      <c r="C13" s="10">
        <v>406219447</v>
      </c>
      <c r="F13" s="10">
        <v>0.18655925989151001</v>
      </c>
    </row>
    <row r="14" spans="1:8" x14ac:dyDescent="0.25">
      <c r="A14" s="10">
        <v>1963</v>
      </c>
      <c r="B14" s="10">
        <v>661657</v>
      </c>
      <c r="C14" s="10">
        <v>409843124</v>
      </c>
      <c r="F14" s="10">
        <v>0.16144153475761414</v>
      </c>
    </row>
    <row r="15" spans="1:8" x14ac:dyDescent="0.25">
      <c r="A15" s="10">
        <v>1964</v>
      </c>
      <c r="B15" s="10">
        <v>665361</v>
      </c>
      <c r="C15" s="10">
        <v>413390701</v>
      </c>
      <c r="F15" s="10">
        <v>0.16095209121704102</v>
      </c>
    </row>
    <row r="16" spans="1:8" x14ac:dyDescent="0.25">
      <c r="A16" s="10">
        <v>1965</v>
      </c>
      <c r="B16" s="10">
        <v>675225</v>
      </c>
      <c r="C16" s="10">
        <v>416777276</v>
      </c>
      <c r="F16" s="10">
        <v>0.16201099753379822</v>
      </c>
    </row>
    <row r="17" spans="1:6" x14ac:dyDescent="0.25">
      <c r="A17" s="10">
        <v>1966</v>
      </c>
      <c r="B17" s="10">
        <v>625768</v>
      </c>
      <c r="C17" s="10">
        <v>419964613</v>
      </c>
      <c r="F17" s="10">
        <v>0.14900493621826172</v>
      </c>
    </row>
    <row r="18" spans="1:6" x14ac:dyDescent="0.25">
      <c r="A18" s="10">
        <v>1967</v>
      </c>
      <c r="B18" s="10">
        <v>582470</v>
      </c>
      <c r="C18" s="10">
        <v>422969305</v>
      </c>
      <c r="F18" s="10">
        <v>0.13770975172519684</v>
      </c>
    </row>
    <row r="19" spans="1:6" x14ac:dyDescent="0.25">
      <c r="A19" s="10">
        <v>1968</v>
      </c>
      <c r="B19" s="10">
        <v>571196</v>
      </c>
      <c r="C19" s="10">
        <v>425828456</v>
      </c>
      <c r="F19" s="10">
        <v>0.1341375857591629</v>
      </c>
    </row>
    <row r="20" spans="1:6" x14ac:dyDescent="0.25">
      <c r="A20" s="10">
        <v>1969</v>
      </c>
      <c r="B20" s="10">
        <v>573772</v>
      </c>
      <c r="C20" s="10">
        <v>428604504</v>
      </c>
      <c r="F20" s="10">
        <v>0.13386979699134827</v>
      </c>
    </row>
    <row r="21" spans="1:6" x14ac:dyDescent="0.25">
      <c r="A21" s="10">
        <v>1970</v>
      </c>
      <c r="B21" s="10">
        <v>571277</v>
      </c>
      <c r="C21" s="10">
        <v>431340654</v>
      </c>
      <c r="F21" s="10">
        <v>0.13244219124317169</v>
      </c>
    </row>
    <row r="22" spans="1:6" x14ac:dyDescent="0.25">
      <c r="A22" s="10">
        <v>1971</v>
      </c>
      <c r="B22" s="10">
        <v>560524</v>
      </c>
      <c r="C22" s="10">
        <v>434044518</v>
      </c>
      <c r="F22" s="10">
        <v>0.12913975119590759</v>
      </c>
    </row>
    <row r="23" spans="1:6" x14ac:dyDescent="0.25">
      <c r="A23" s="10">
        <v>1972</v>
      </c>
      <c r="B23" s="10">
        <v>516567</v>
      </c>
      <c r="C23" s="10">
        <v>436691458</v>
      </c>
      <c r="F23" s="10">
        <v>0.11829107254743576</v>
      </c>
    </row>
    <row r="24" spans="1:6" x14ac:dyDescent="0.25">
      <c r="A24" s="10">
        <v>1973</v>
      </c>
      <c r="B24" s="10">
        <v>495457</v>
      </c>
      <c r="C24" s="10">
        <v>439254691</v>
      </c>
      <c r="F24" s="10">
        <v>0.11279492825269699</v>
      </c>
    </row>
    <row r="25" spans="1:6" x14ac:dyDescent="0.25">
      <c r="A25" s="10">
        <v>1974</v>
      </c>
      <c r="B25" s="10">
        <v>484763</v>
      </c>
      <c r="C25" s="10">
        <v>441695706</v>
      </c>
      <c r="F25" s="10">
        <v>0.10975044220685959</v>
      </c>
    </row>
    <row r="26" spans="1:6" x14ac:dyDescent="0.25">
      <c r="A26" s="10">
        <v>1975</v>
      </c>
      <c r="B26" s="10">
        <v>482295</v>
      </c>
      <c r="C26" s="10">
        <v>443986774</v>
      </c>
      <c r="F26" s="10">
        <v>0.10862823575735092</v>
      </c>
    </row>
    <row r="27" spans="1:6" x14ac:dyDescent="0.25">
      <c r="A27" s="10">
        <v>1976</v>
      </c>
      <c r="B27" s="10">
        <v>492594</v>
      </c>
      <c r="C27" s="10">
        <v>446126961</v>
      </c>
      <c r="F27" s="10">
        <v>0.11041565239429474</v>
      </c>
    </row>
    <row r="28" spans="1:6" x14ac:dyDescent="0.25">
      <c r="A28" s="10">
        <v>1977</v>
      </c>
      <c r="B28" s="10">
        <v>492687</v>
      </c>
      <c r="C28" s="10">
        <v>448126715</v>
      </c>
      <c r="F28" s="10">
        <v>0.10994368046522141</v>
      </c>
    </row>
    <row r="29" spans="1:6" x14ac:dyDescent="0.25">
      <c r="A29" s="10">
        <v>1978</v>
      </c>
      <c r="B29" s="10">
        <v>464249</v>
      </c>
      <c r="C29" s="10">
        <v>449984708</v>
      </c>
      <c r="F29" s="10">
        <v>0.10316994786262512</v>
      </c>
    </row>
    <row r="30" spans="1:6" x14ac:dyDescent="0.25">
      <c r="A30" s="10">
        <v>1979</v>
      </c>
      <c r="B30" s="10">
        <v>493759</v>
      </c>
      <c r="C30" s="10">
        <v>451701760</v>
      </c>
      <c r="F30" s="10">
        <v>0.10931084305047989</v>
      </c>
    </row>
    <row r="31" spans="1:6" x14ac:dyDescent="0.25">
      <c r="A31" s="10">
        <v>1980</v>
      </c>
      <c r="B31" s="10">
        <v>501684</v>
      </c>
      <c r="C31" s="10">
        <v>453283711</v>
      </c>
      <c r="F31" s="10">
        <v>0.11067770421504974</v>
      </c>
    </row>
    <row r="32" spans="1:6" x14ac:dyDescent="0.25">
      <c r="A32" s="10">
        <v>1981</v>
      </c>
      <c r="B32" s="10">
        <v>515996</v>
      </c>
      <c r="C32" s="10">
        <v>454727490</v>
      </c>
      <c r="F32" s="10">
        <v>0.11347367614507675</v>
      </c>
    </row>
    <row r="33" spans="1:6" x14ac:dyDescent="0.25">
      <c r="A33" s="10">
        <v>1982</v>
      </c>
      <c r="B33" s="10">
        <v>545917</v>
      </c>
      <c r="C33" s="10">
        <v>456047501</v>
      </c>
      <c r="F33" s="10">
        <v>0.1197061687707901</v>
      </c>
    </row>
    <row r="34" spans="1:6" x14ac:dyDescent="0.25">
      <c r="A34" s="10">
        <v>1983</v>
      </c>
      <c r="B34" s="10">
        <v>604082</v>
      </c>
      <c r="C34" s="10">
        <v>457289082</v>
      </c>
      <c r="F34" s="10">
        <v>0.13210068643093109</v>
      </c>
    </row>
    <row r="35" spans="1:6" x14ac:dyDescent="0.25">
      <c r="A35" s="10">
        <v>1984</v>
      </c>
      <c r="B35" s="10">
        <v>659383</v>
      </c>
      <c r="C35" s="10">
        <v>458511538</v>
      </c>
      <c r="F35" s="10">
        <v>0.14380946755409241</v>
      </c>
    </row>
    <row r="36" spans="1:6" x14ac:dyDescent="0.25">
      <c r="A36" s="10">
        <v>1985</v>
      </c>
      <c r="B36" s="10">
        <v>1013809</v>
      </c>
      <c r="C36" s="10">
        <v>459758995</v>
      </c>
      <c r="F36" s="10">
        <v>0.22050878405570984</v>
      </c>
    </row>
    <row r="37" spans="1:6" x14ac:dyDescent="0.25">
      <c r="A37" s="10">
        <v>1986</v>
      </c>
      <c r="B37" s="10">
        <v>1101129</v>
      </c>
      <c r="C37" s="10">
        <v>461042007</v>
      </c>
      <c r="F37" s="10">
        <v>0.23883485794067383</v>
      </c>
    </row>
    <row r="38" spans="1:6" x14ac:dyDescent="0.25">
      <c r="A38" s="10">
        <v>1987</v>
      </c>
      <c r="B38" s="10">
        <v>1159130</v>
      </c>
      <c r="C38" s="10">
        <v>462353536</v>
      </c>
      <c r="F38" s="10">
        <v>0.25070208311080933</v>
      </c>
    </row>
    <row r="39" spans="1:6" x14ac:dyDescent="0.25">
      <c r="A39" s="10">
        <v>1988</v>
      </c>
      <c r="B39" s="10">
        <v>1128529</v>
      </c>
      <c r="C39" s="10">
        <v>463696771</v>
      </c>
      <c r="F39" s="10">
        <v>0.24337650835514069</v>
      </c>
    </row>
    <row r="40" spans="1:6" x14ac:dyDescent="0.25">
      <c r="A40" s="10">
        <v>1989</v>
      </c>
      <c r="B40" s="10">
        <v>1167372</v>
      </c>
      <c r="C40" s="10">
        <v>465069592</v>
      </c>
      <c r="F40" s="10">
        <v>0.25101017951965332</v>
      </c>
    </row>
    <row r="41" spans="1:6" x14ac:dyDescent="0.25">
      <c r="A41" s="10">
        <v>1990</v>
      </c>
      <c r="B41" s="10">
        <v>1350436</v>
      </c>
      <c r="C41" s="10">
        <v>466464739</v>
      </c>
      <c r="F41" s="10">
        <v>0.28950440883636475</v>
      </c>
    </row>
    <row r="42" spans="1:6" x14ac:dyDescent="0.25">
      <c r="A42" s="10">
        <v>1991</v>
      </c>
      <c r="B42" s="10">
        <v>1382952</v>
      </c>
      <c r="C42" s="10">
        <v>467909410</v>
      </c>
      <c r="F42" s="10">
        <v>0.29555976390838623</v>
      </c>
    </row>
    <row r="43" spans="1:6" x14ac:dyDescent="0.25">
      <c r="A43" s="10">
        <v>1992</v>
      </c>
      <c r="B43" s="10">
        <v>2298449</v>
      </c>
      <c r="C43" s="10">
        <v>469395050</v>
      </c>
      <c r="F43" s="10">
        <v>0.48966196179389954</v>
      </c>
    </row>
    <row r="44" spans="1:6" x14ac:dyDescent="0.25">
      <c r="A44" s="10">
        <v>1993</v>
      </c>
      <c r="B44" s="10">
        <v>2409948</v>
      </c>
      <c r="C44" s="10">
        <v>470836241</v>
      </c>
      <c r="F44" s="10">
        <v>0.5118442177772522</v>
      </c>
    </row>
    <row r="45" spans="1:6" x14ac:dyDescent="0.25">
      <c r="A45" s="10">
        <v>1994</v>
      </c>
      <c r="B45" s="10">
        <v>2324549</v>
      </c>
      <c r="C45" s="10">
        <v>472117525</v>
      </c>
      <c r="F45" s="10">
        <v>0.49236661195755005</v>
      </c>
    </row>
    <row r="46" spans="1:6" x14ac:dyDescent="0.25">
      <c r="A46" s="10">
        <v>1995</v>
      </c>
      <c r="B46" s="10">
        <v>2260201</v>
      </c>
      <c r="C46" s="10">
        <v>473166469</v>
      </c>
      <c r="F46" s="10">
        <v>0.47767564654350281</v>
      </c>
    </row>
    <row r="47" spans="1:6" x14ac:dyDescent="0.25">
      <c r="A47" s="10">
        <v>1996</v>
      </c>
      <c r="B47" s="10">
        <v>2279166</v>
      </c>
      <c r="C47" s="10">
        <v>473936374</v>
      </c>
      <c r="F47" s="10">
        <v>0.48090127110481262</v>
      </c>
    </row>
    <row r="48" spans="1:6" x14ac:dyDescent="0.25">
      <c r="A48" s="10">
        <v>1997</v>
      </c>
      <c r="B48" s="10">
        <v>1972623</v>
      </c>
      <c r="C48" s="10">
        <v>474479182</v>
      </c>
      <c r="F48" s="10">
        <v>0.41574490070343018</v>
      </c>
    </row>
    <row r="49" spans="1:6" x14ac:dyDescent="0.25">
      <c r="A49" s="10">
        <v>1998</v>
      </c>
      <c r="B49" s="10">
        <v>1758494</v>
      </c>
      <c r="C49" s="10">
        <v>474941683</v>
      </c>
      <c r="F49" s="10">
        <v>0.37025472521781921</v>
      </c>
    </row>
    <row r="50" spans="1:6" x14ac:dyDescent="0.25">
      <c r="A50" s="10">
        <v>1999</v>
      </c>
      <c r="B50" s="10">
        <v>1798544</v>
      </c>
      <c r="C50" s="10">
        <v>475529174</v>
      </c>
      <c r="F50" s="10">
        <v>0.37821948528289795</v>
      </c>
    </row>
    <row r="51" spans="1:6" x14ac:dyDescent="0.25">
      <c r="A51" s="10">
        <v>2000</v>
      </c>
      <c r="B51" s="10">
        <v>1707486</v>
      </c>
      <c r="C51" s="10">
        <v>476386899</v>
      </c>
      <c r="F51" s="10">
        <v>0.35842421650886536</v>
      </c>
    </row>
    <row r="52" spans="1:6" x14ac:dyDescent="0.25">
      <c r="A52" s="10">
        <v>2001</v>
      </c>
      <c r="B52" s="10">
        <v>1744022</v>
      </c>
      <c r="C52" s="10">
        <v>477557461</v>
      </c>
      <c r="F52" s="10">
        <v>0.36519625782966614</v>
      </c>
    </row>
    <row r="53" spans="1:6" x14ac:dyDescent="0.25">
      <c r="A53" s="10">
        <v>2002</v>
      </c>
      <c r="B53" s="10">
        <v>1827472</v>
      </c>
      <c r="C53" s="10">
        <v>478988100</v>
      </c>
      <c r="F53" s="10">
        <v>0.38152763247489929</v>
      </c>
    </row>
    <row r="54" spans="1:6" x14ac:dyDescent="0.25">
      <c r="A54" s="10">
        <v>2003</v>
      </c>
      <c r="B54" s="10">
        <v>1784314</v>
      </c>
      <c r="C54" s="10">
        <v>480609907</v>
      </c>
      <c r="F54" s="10">
        <v>0.37126034498214722</v>
      </c>
    </row>
    <row r="55" spans="1:6" x14ac:dyDescent="0.25">
      <c r="A55" s="10">
        <v>2004</v>
      </c>
      <c r="B55" s="10">
        <v>1680954</v>
      </c>
      <c r="C55" s="10">
        <v>482313352</v>
      </c>
      <c r="F55" s="10">
        <v>0.34851905703544617</v>
      </c>
    </row>
    <row r="56" spans="1:6" x14ac:dyDescent="0.25">
      <c r="A56" s="10">
        <v>2005</v>
      </c>
      <c r="B56" s="10">
        <v>1491705</v>
      </c>
      <c r="C56" s="10">
        <v>484009734</v>
      </c>
      <c r="F56" s="10">
        <v>0.30819731950759888</v>
      </c>
    </row>
    <row r="57" spans="1:6" x14ac:dyDescent="0.25">
      <c r="A57" s="10">
        <v>2006</v>
      </c>
      <c r="B57" s="10">
        <v>1398880</v>
      </c>
      <c r="C57" s="10">
        <v>485694277</v>
      </c>
      <c r="F57" s="10">
        <v>0.28801655769348145</v>
      </c>
    </row>
    <row r="58" spans="1:6" x14ac:dyDescent="0.25">
      <c r="A58" s="10">
        <v>2007</v>
      </c>
      <c r="B58" s="10">
        <v>1365184</v>
      </c>
      <c r="C58" s="10">
        <v>487369667</v>
      </c>
      <c r="F58" s="10">
        <v>0.280112624168396</v>
      </c>
    </row>
    <row r="59" spans="1:6" x14ac:dyDescent="0.25">
      <c r="A59" s="10">
        <v>2008</v>
      </c>
      <c r="B59" s="10">
        <v>1390548</v>
      </c>
      <c r="C59" s="10">
        <v>488962609</v>
      </c>
      <c r="F59" s="10">
        <v>0.28438737988471985</v>
      </c>
    </row>
    <row r="60" spans="1:6" x14ac:dyDescent="0.25">
      <c r="A60" s="10">
        <v>2009</v>
      </c>
      <c r="B60" s="10">
        <v>1414743</v>
      </c>
      <c r="C60" s="10">
        <v>490384911</v>
      </c>
      <c r="F60" s="10">
        <v>0.28849643468856812</v>
      </c>
    </row>
    <row r="61" spans="1:6" x14ac:dyDescent="0.25">
      <c r="A61" s="10">
        <v>2010</v>
      </c>
      <c r="B61" s="10">
        <v>1394390</v>
      </c>
      <c r="C61" s="10">
        <v>491577118</v>
      </c>
      <c r="F61" s="10">
        <v>0.28365641832351685</v>
      </c>
    </row>
    <row r="62" spans="1:6" x14ac:dyDescent="0.25">
      <c r="A62" s="10">
        <v>2011</v>
      </c>
      <c r="B62" s="10">
        <v>1347063</v>
      </c>
      <c r="C62" s="10">
        <v>492498840</v>
      </c>
      <c r="F62" s="10">
        <v>0.2735159695148468</v>
      </c>
    </row>
    <row r="63" spans="1:6" x14ac:dyDescent="0.25">
      <c r="A63" s="10">
        <v>2012</v>
      </c>
      <c r="B63" s="10">
        <v>1339598</v>
      </c>
      <c r="C63" s="10">
        <v>493171164</v>
      </c>
      <c r="F63" s="10">
        <v>0.27162942290306091</v>
      </c>
    </row>
    <row r="64" spans="1:6" x14ac:dyDescent="0.25">
      <c r="A64" s="10">
        <v>2013</v>
      </c>
      <c r="B64" s="10">
        <v>977025</v>
      </c>
      <c r="C64" s="10">
        <v>493673803</v>
      </c>
      <c r="F64" s="10">
        <v>0.19790902733802795</v>
      </c>
    </row>
    <row r="65" spans="1:8" x14ac:dyDescent="0.25">
      <c r="A65" s="10">
        <v>2014</v>
      </c>
      <c r="B65" s="10">
        <v>1090833</v>
      </c>
      <c r="C65" s="10">
        <v>494124061</v>
      </c>
      <c r="D65" s="10">
        <v>1090833</v>
      </c>
      <c r="E65" s="10">
        <v>1090833</v>
      </c>
      <c r="F65" s="10">
        <v>0.22076095640659332</v>
      </c>
      <c r="G65" s="10">
        <v>0.22076095640659332</v>
      </c>
      <c r="H65" s="10">
        <v>0.22076095640659332</v>
      </c>
    </row>
    <row r="66" spans="1:8" x14ac:dyDescent="0.25">
      <c r="A66" s="10">
        <v>2015</v>
      </c>
      <c r="C66" s="10">
        <v>494607208</v>
      </c>
      <c r="D66" s="10">
        <v>1128300.4285714286</v>
      </c>
      <c r="E66" s="10">
        <v>1811020</v>
      </c>
      <c r="G66" s="10">
        <v>0.22812050580978394</v>
      </c>
      <c r="H66" s="10">
        <v>0.36615318059921265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F19"/>
  <sheetViews>
    <sheetView workbookViewId="0"/>
  </sheetViews>
  <sheetFormatPr defaultRowHeight="15" x14ac:dyDescent="0.25"/>
  <cols>
    <col min="1" max="1" width="3.7109375" customWidth="1"/>
    <col min="2" max="6" width="11.85546875" customWidth="1"/>
  </cols>
  <sheetData>
    <row r="2" spans="2:6" ht="18.75" x14ac:dyDescent="0.3">
      <c r="B2" s="9" t="s">
        <v>0</v>
      </c>
    </row>
    <row r="4" spans="2:6" x14ac:dyDescent="0.25">
      <c r="B4" s="4" t="s">
        <v>6</v>
      </c>
      <c r="C4">
        <v>2013</v>
      </c>
      <c r="D4">
        <v>2014</v>
      </c>
      <c r="E4">
        <v>2015</v>
      </c>
      <c r="F4" s="2" t="s">
        <v>5</v>
      </c>
    </row>
    <row r="5" spans="2:6" x14ac:dyDescent="0.25">
      <c r="B5" t="s">
        <v>1</v>
      </c>
      <c r="C5" s="6">
        <v>9717</v>
      </c>
      <c r="D5" s="6">
        <v>22038</v>
      </c>
      <c r="E5" s="6">
        <v>62385</v>
      </c>
      <c r="F5" s="3">
        <f>E5/D5</f>
        <v>2.8307922679008986</v>
      </c>
    </row>
    <row r="6" spans="2:6" x14ac:dyDescent="0.25">
      <c r="B6" t="s">
        <v>2</v>
      </c>
      <c r="C6" s="6">
        <v>24810</v>
      </c>
      <c r="D6" s="6">
        <v>68867</v>
      </c>
      <c r="E6" s="6">
        <v>160580</v>
      </c>
      <c r="F6" s="3">
        <f>E6/D6</f>
        <v>2.3317408918640279</v>
      </c>
    </row>
    <row r="7" spans="2:6" x14ac:dyDescent="0.25">
      <c r="B7" t="s">
        <v>3</v>
      </c>
      <c r="C7" s="6">
        <v>42789</v>
      </c>
      <c r="D7" s="6">
        <v>112518</v>
      </c>
      <c r="E7" s="7">
        <f>(AVERAGE(F5:F6))*D7</f>
        <v>290438.95303521497</v>
      </c>
    </row>
    <row r="8" spans="2:6" x14ac:dyDescent="0.25">
      <c r="B8" t="s">
        <v>4</v>
      </c>
      <c r="C8" s="6">
        <v>30049</v>
      </c>
      <c r="D8" s="6">
        <v>80109</v>
      </c>
      <c r="E8" s="7">
        <f>AVERAGE(F5:F6)*D8</f>
        <v>206782.68444780423</v>
      </c>
    </row>
    <row r="10" spans="2:6" x14ac:dyDescent="0.25">
      <c r="D10" t="s">
        <v>7</v>
      </c>
      <c r="E10" s="5">
        <f>SUM(E5:E8)</f>
        <v>720186.63748301915</v>
      </c>
    </row>
    <row r="11" spans="2:6" x14ac:dyDescent="0.25">
      <c r="D11" t="s">
        <v>8</v>
      </c>
      <c r="E11" s="5">
        <f>E10*2</f>
        <v>1440373.2749660383</v>
      </c>
    </row>
    <row r="12" spans="2:6" x14ac:dyDescent="0.25">
      <c r="D12" t="s">
        <v>9</v>
      </c>
      <c r="E12" s="8">
        <f>E11*0.5</f>
        <v>720186.63748301915</v>
      </c>
    </row>
    <row r="16" spans="2:6" x14ac:dyDescent="0.25">
      <c r="B16" s="1" t="s">
        <v>12</v>
      </c>
    </row>
    <row r="17" spans="2:2" x14ac:dyDescent="0.25">
      <c r="B17" s="1" t="s">
        <v>13</v>
      </c>
    </row>
    <row r="18" spans="2:2" x14ac:dyDescent="0.25">
      <c r="B18" s="1" t="s">
        <v>10</v>
      </c>
    </row>
    <row r="19" spans="2:2" x14ac:dyDescent="0.25">
      <c r="B19" s="1" t="s">
        <v>11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refugee stocks</vt:lpstr>
      <vt:lpstr>upper bound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Clemens</dc:creator>
  <cp:lastModifiedBy>Jocelyn West (jwest@cgdev.org)</cp:lastModifiedBy>
  <dcterms:created xsi:type="dcterms:W3CDTF">2015-09-10T14:46:38Z</dcterms:created>
  <dcterms:modified xsi:type="dcterms:W3CDTF">2015-09-10T21:00:12Z</dcterms:modified>
</cp:coreProperties>
</file>