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gsmarrelli\CGD Education Dropbox\Education Team Files\Research\School Violence - Corporal punishment\6. Appendix\"/>
    </mc:Choice>
  </mc:AlternateContent>
  <xr:revisionPtr revIDLastSave="0" documentId="13_ncr:1_{EDA01C16-B45D-44EB-9B67-8278AFDEF407}" xr6:coauthVersionLast="47" xr6:coauthVersionMax="47" xr10:uidLastSave="{00000000-0000-0000-0000-000000000000}"/>
  <bookViews>
    <workbookView xWindow="-108" yWindow="-108" windowWidth="23256" windowHeight="12576" activeTab="1" xr2:uid="{8CCFDE94-BEA9-4960-9936-F6659BC96B5B}"/>
  </bookViews>
  <sheets>
    <sheet name="Figure 3" sheetId="1" r:id="rId1"/>
    <sheet name="Figure 5"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2" l="1"/>
  <c r="B24" i="2"/>
  <c r="C23" i="2"/>
  <c r="B23" i="2"/>
  <c r="C30" i="2"/>
  <c r="B30" i="2"/>
  <c r="C29" i="2"/>
  <c r="B29" i="2"/>
  <c r="C27" i="2"/>
  <c r="B27" i="2"/>
  <c r="C26" i="2"/>
  <c r="B26" i="2"/>
  <c r="C21" i="2"/>
  <c r="B21" i="2"/>
  <c r="C20" i="2"/>
  <c r="B20" i="2"/>
  <c r="C18" i="2"/>
  <c r="B18" i="2"/>
  <c r="C17" i="2"/>
  <c r="B17" i="2"/>
  <c r="C15" i="2"/>
  <c r="B15" i="2"/>
  <c r="C14" i="2"/>
  <c r="B14" i="2"/>
  <c r="C12" i="2"/>
  <c r="B12" i="2"/>
  <c r="C11" i="2"/>
  <c r="B11" i="2"/>
  <c r="C9" i="2"/>
  <c r="B9" i="2"/>
  <c r="C8" i="2"/>
  <c r="B8" i="2"/>
  <c r="C33" i="2"/>
  <c r="B33" i="2"/>
  <c r="C32" i="2"/>
  <c r="B32" i="2"/>
  <c r="C6" i="2"/>
  <c r="B6" i="2"/>
  <c r="C5" i="2"/>
  <c r="B5" i="2"/>
  <c r="A37" i="2"/>
  <c r="A36" i="2"/>
  <c r="C34" i="2"/>
  <c r="B34" i="2"/>
  <c r="A34" i="2"/>
  <c r="A24" i="2"/>
  <c r="A23" i="2"/>
  <c r="A30" i="2"/>
  <c r="A29" i="2"/>
  <c r="A27" i="2"/>
  <c r="A26" i="2"/>
  <c r="A21" i="2"/>
  <c r="A20" i="2"/>
  <c r="A18" i="2"/>
  <c r="A17" i="2"/>
  <c r="A15" i="2"/>
  <c r="A14" i="2"/>
  <c r="A12" i="2"/>
  <c r="A11" i="2"/>
  <c r="A9" i="2"/>
  <c r="A8" i="2"/>
  <c r="A33" i="2"/>
  <c r="A32" i="2"/>
  <c r="A6" i="2"/>
  <c r="A5" i="2"/>
  <c r="C4" i="2"/>
  <c r="B4" i="2"/>
  <c r="A4"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<sst xmlns="http://schemas.openxmlformats.org/spreadsheetml/2006/main" count="121" uniqueCount="41">
  <si>
    <t>Swaziland</t>
  </si>
  <si>
    <t>no ban</t>
  </si>
  <si>
    <t>Nigeria</t>
  </si>
  <si>
    <t>SierraLeone</t>
  </si>
  <si>
    <t>Ghana</t>
  </si>
  <si>
    <t>Benin</t>
  </si>
  <si>
    <t>with ban</t>
  </si>
  <si>
    <t>Coted'Ivoire</t>
  </si>
  <si>
    <t>Nepal</t>
  </si>
  <si>
    <t>Mauritania</t>
  </si>
  <si>
    <t>Zimbabwe</t>
  </si>
  <si>
    <t>Jamaica</t>
  </si>
  <si>
    <t>Togo</t>
  </si>
  <si>
    <t>Gambia</t>
  </si>
  <si>
    <t>Guyana</t>
  </si>
  <si>
    <t>Belize</t>
  </si>
  <si>
    <t>GuineaBissau</t>
  </si>
  <si>
    <t>CentralAfricanRepublic</t>
  </si>
  <si>
    <t>Iraq</t>
  </si>
  <si>
    <t>Suriname</t>
  </si>
  <si>
    <t>Mongolia</t>
  </si>
  <si>
    <t>Kazakhstan</t>
  </si>
  <si>
    <t>Malawi</t>
  </si>
  <si>
    <t>Argentina</t>
  </si>
  <si>
    <t>Cuba</t>
  </si>
  <si>
    <t>Laos</t>
  </si>
  <si>
    <t>Round MICS</t>
  </si>
  <si>
    <t>Ban</t>
  </si>
  <si>
    <t>Country</t>
  </si>
  <si>
    <t>Table. Proportion of parents that use corporal punishment</t>
  </si>
  <si>
    <t>Table. Proportion of parents that aprove the use corporal punishment</t>
  </si>
  <si>
    <t>MICS3</t>
  </si>
  <si>
    <t>MICS4</t>
  </si>
  <si>
    <t>MICS5</t>
  </si>
  <si>
    <t>MICS6</t>
  </si>
  <si>
    <t>Source: Authors’ analysis from the Multiple Indicators Cluster Survey (MICS).</t>
  </si>
  <si>
    <t>(1)</t>
  </si>
  <si>
    <t>(2)</t>
  </si>
  <si>
    <t>Yes</t>
  </si>
  <si>
    <t>R2</t>
  </si>
  <si>
    <t xml:space="preserve">Note: Estimates show the average marginal effects (calculated from a logit regression model). Standard errors are reported in parenthesis and are clustered at the country level. *p&lt;0.10,**p&lt;0.05,***p&lt;0.01. Regressions include controls for country income level as well as the lagged outcome. Estimates remain similar under different specifications, including when removing covariate of bans and lagged outcomes and including country-fixed effects. R2 is low suggesting that the variation in approval and use of corporal punishment is explained by other additional factors not accounted for in the regression. We only used the latest round of MICS data in this Figure as this round includes data on parents’ experience of violence and the estimates only include 11 countries (3 with bans and 8 without bans) that have data on parents’ previous experience of physical violence.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</si>
</sst>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i/>
      <sz val="8"/>
      <color rgb="FF000000"/>
      <name val="Arial"/>
      <family val="2"/>
    </font>
    <font>
      <sz val="50"/>
      <color theme="1"/>
      <name val="Aptos Narrow"/>
      <family val="2"/>
      <scheme val="minor"/>
    </font>
    <font>
      <i/>
      <sz val="8"/>
      <color theme="1"/>
      <name val="Aptos Narrow"/>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22">
    <xf numFmtId="0" fontId="0" fillId="0" borderId="0" xfId="0"/>
    <xf numFmtId="9" fontId="0" fillId="0" borderId="0" xfId="1" applyFont="1"/>
    <xf numFmtId="0" fontId="2" fillId="0" borderId="0" xfId="0" applyFont="1"/>
    <xf numFmtId="9" fontId="2" fillId="0" borderId="0" xfId="1" applyFont="1"/>
    <xf numFmtId="0" fontId="0" fillId="0" borderId="1" xfId="0" applyBorder="1"/>
    <xf numFmtId="0" fontId="2" fillId="0" borderId="0" xfId="0" applyFont="1" applyAlignment="1">
      <alignment horizontal="left"/>
    </xf>
    <xf numFmtId="0" fontId="2" fillId="0" borderId="0" xfId="0"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xf>
    <xf numFmtId="9" fontId="0" fillId="0" borderId="1" xfId="1" applyFont="1" applyBorder="1"/>
    <xf numFmtId="0" fontId="4" fillId="0" borderId="0" xfId="0" applyFont="1"/>
    <xf numFmtId="0" fontId="5" fillId="0" borderId="0" xfId="0" applyFont="1"/>
    <xf numFmtId="0" fontId="0" fillId="0" borderId="1" xfId="0" applyBorder="1" applyAlignment="1">
      <alignment horizontal="center"/>
    </xf>
    <xf numFmtId="0" fontId="0" fillId="0" borderId="2" xfId="0" applyBorder="1"/>
    <xf numFmtId="0" fontId="0" fillId="0" borderId="2" xfId="0" quotePrefix="1" applyBorder="1" applyAlignment="1">
      <alignment horizontal="center"/>
    </xf>
    <xf numFmtId="0" fontId="6" fillId="0" borderId="2" xfId="0" applyFont="1" applyBorder="1" applyAlignment="1">
      <alignment horizontal="left" vertical="top" wrapText="1"/>
    </xf>
    <xf numFmtId="0" fontId="0" fillId="0" borderId="0" xfId="0" applyAlignment="1">
      <alignment horizontal="left"/>
    </xf>
    <xf numFmtId="0" fontId="0" fillId="0" borderId="0" xfId="0" applyBorder="1"/>
    <xf numFmtId="0" fontId="6" fillId="0" borderId="0" xfId="0" applyFont="1" applyBorder="1" applyAlignment="1">
      <alignment horizontal="left" vertical="top" wrapText="1"/>
    </xf>
    <xf numFmtId="0" fontId="0" fillId="0" borderId="0" xfId="0" applyFill="1"/>
    <xf numFmtId="0" fontId="2" fillId="0" borderId="0" xfId="0" applyFont="1" applyFill="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D5F52-70C4-47FC-96B9-DC622E4F4246}">
  <dimension ref="A1:O29"/>
  <sheetViews>
    <sheetView showGridLines="0" topLeftCell="A15" workbookViewId="0">
      <selection activeCell="S10" sqref="S10"/>
    </sheetView>
  </sheetViews>
  <sheetFormatPr defaultRowHeight="14.4" x14ac:dyDescent="0.3"/>
  <cols>
    <col min="1" max="1" width="21.109375" bestFit="1" customWidth="1"/>
    <col min="6" max="6" width="8.88671875" customWidth="1"/>
    <col min="7" max="7" width="3.44140625" customWidth="1"/>
    <col min="8" max="8" width="4.109375" customWidth="1"/>
    <col min="9" max="9" width="21.109375" bestFit="1" customWidth="1"/>
    <col min="15" max="15" width="8.88671875" style="20"/>
  </cols>
  <sheetData>
    <row r="1" spans="1:15" ht="65.400000000000006" x14ac:dyDescent="1.25">
      <c r="A1" s="12" t="e" vm="1">
        <v>#VALUE!</v>
      </c>
    </row>
    <row r="2" spans="1:15" x14ac:dyDescent="0.3">
      <c r="A2" s="5" t="s">
        <v>30</v>
      </c>
      <c r="B2" s="5"/>
      <c r="C2" s="5"/>
      <c r="D2" s="5"/>
      <c r="E2" s="5"/>
      <c r="F2" s="5"/>
      <c r="I2" s="5" t="s">
        <v>29</v>
      </c>
      <c r="J2" s="5"/>
      <c r="K2" s="5"/>
      <c r="L2" s="5"/>
      <c r="M2" s="5"/>
      <c r="N2" s="5"/>
    </row>
    <row r="3" spans="1:15" x14ac:dyDescent="0.3">
      <c r="A3" s="6" t="s">
        <v>28</v>
      </c>
      <c r="B3" s="6" t="s">
        <v>27</v>
      </c>
      <c r="C3" s="6" t="s">
        <v>26</v>
      </c>
      <c r="D3" s="6"/>
      <c r="E3" s="6"/>
      <c r="F3" s="6"/>
      <c r="G3" s="7"/>
      <c r="H3" s="7"/>
      <c r="I3" s="6" t="s">
        <v>28</v>
      </c>
      <c r="J3" s="6" t="s">
        <v>27</v>
      </c>
      <c r="K3" s="6" t="s">
        <v>26</v>
      </c>
      <c r="L3" s="6"/>
      <c r="M3" s="6"/>
      <c r="N3" s="6"/>
    </row>
    <row r="4" spans="1:15" x14ac:dyDescent="0.3">
      <c r="A4" s="8"/>
      <c r="B4" s="8"/>
      <c r="C4" s="9" t="s">
        <v>31</v>
      </c>
      <c r="D4" s="9" t="s">
        <v>32</v>
      </c>
      <c r="E4" s="9" t="s">
        <v>33</v>
      </c>
      <c r="F4" s="9" t="s">
        <v>34</v>
      </c>
      <c r="G4" s="7"/>
      <c r="H4" s="7"/>
      <c r="I4" s="8"/>
      <c r="J4" s="8"/>
      <c r="K4" s="9" t="s">
        <v>31</v>
      </c>
      <c r="L4" s="9" t="s">
        <v>32</v>
      </c>
      <c r="M4" s="9" t="s">
        <v>33</v>
      </c>
      <c r="N4" s="9" t="s">
        <v>34</v>
      </c>
    </row>
    <row r="5" spans="1:15" x14ac:dyDescent="0.3">
      <c r="A5" t="s">
        <v>0</v>
      </c>
      <c r="B5" t="s">
        <v>1</v>
      </c>
      <c r="C5" s="1"/>
      <c r="D5" s="1">
        <v>0.83132099999999998</v>
      </c>
      <c r="E5" s="1">
        <v>0.66387099999999999</v>
      </c>
      <c r="F5" s="1">
        <v>0.74343400000000004</v>
      </c>
      <c r="I5" t="s">
        <v>0</v>
      </c>
      <c r="J5" t="s">
        <v>1</v>
      </c>
      <c r="K5" s="1"/>
      <c r="L5" s="1">
        <v>0.65414600000000001</v>
      </c>
      <c r="M5" s="1">
        <v>0.66216220000000003</v>
      </c>
      <c r="N5" s="1">
        <v>0.61385789999999996</v>
      </c>
    </row>
    <row r="6" spans="1:15" x14ac:dyDescent="0.3">
      <c r="A6" t="s">
        <v>2</v>
      </c>
      <c r="B6" t="s">
        <v>1</v>
      </c>
      <c r="C6" s="1"/>
      <c r="D6" s="1">
        <v>0.62496300000000005</v>
      </c>
      <c r="E6" s="1">
        <v>0.63478500000000004</v>
      </c>
      <c r="F6" s="1">
        <v>0.66118699999999997</v>
      </c>
      <c r="I6" t="s">
        <v>2</v>
      </c>
      <c r="J6" t="s">
        <v>1</v>
      </c>
      <c r="K6" s="1"/>
      <c r="L6" s="1">
        <v>0.79241010000000001</v>
      </c>
      <c r="M6" s="1">
        <v>0.72191519999999998</v>
      </c>
      <c r="N6" s="1">
        <v>0.78255110000000005</v>
      </c>
    </row>
    <row r="7" spans="1:15" x14ac:dyDescent="0.3">
      <c r="A7" t="s">
        <v>3</v>
      </c>
      <c r="B7" t="s">
        <v>1</v>
      </c>
      <c r="C7" s="1">
        <v>0.56516599999999995</v>
      </c>
      <c r="D7" s="1">
        <v>0.43111300000000002</v>
      </c>
      <c r="E7" s="1"/>
      <c r="F7" s="1">
        <v>0.49174800000000002</v>
      </c>
      <c r="I7" t="s">
        <v>3</v>
      </c>
      <c r="J7" t="s">
        <v>1</v>
      </c>
      <c r="K7" s="1">
        <v>0.78357710000000003</v>
      </c>
      <c r="L7" s="1">
        <v>0.63752730000000002</v>
      </c>
      <c r="M7" s="1"/>
      <c r="N7" s="1">
        <v>0.69850120000000004</v>
      </c>
    </row>
    <row r="8" spans="1:15" x14ac:dyDescent="0.3">
      <c r="A8" t="s">
        <v>4</v>
      </c>
      <c r="B8" t="s">
        <v>1</v>
      </c>
      <c r="C8" s="1">
        <v>0.46490799999999999</v>
      </c>
      <c r="D8" s="1">
        <v>0.49745800000000001</v>
      </c>
      <c r="E8" s="1"/>
      <c r="F8" s="1">
        <v>0.56537199999999999</v>
      </c>
      <c r="I8" t="s">
        <v>4</v>
      </c>
      <c r="J8" t="s">
        <v>1</v>
      </c>
      <c r="K8" s="1">
        <v>0.68780359999999996</v>
      </c>
      <c r="L8" s="1">
        <v>0.70782239999999996</v>
      </c>
      <c r="M8" s="1"/>
      <c r="N8" s="1">
        <v>0.76549290000000003</v>
      </c>
    </row>
    <row r="9" spans="1:15" s="2" customFormat="1" x14ac:dyDescent="0.3">
      <c r="A9" s="2" t="s">
        <v>5</v>
      </c>
      <c r="B9" s="2" t="s">
        <v>6</v>
      </c>
      <c r="C9" s="3"/>
      <c r="D9" s="3"/>
      <c r="E9" s="3">
        <v>0.43163299999999999</v>
      </c>
      <c r="F9" s="3">
        <v>0.30343700000000001</v>
      </c>
      <c r="I9" s="2" t="s">
        <v>5</v>
      </c>
      <c r="J9" s="2" t="s">
        <v>6</v>
      </c>
      <c r="K9" s="3"/>
      <c r="L9" s="3"/>
      <c r="M9" s="3">
        <v>0.73370519999999995</v>
      </c>
      <c r="N9" s="3">
        <v>0.6884382</v>
      </c>
      <c r="O9" s="21"/>
    </row>
    <row r="10" spans="1:15" x14ac:dyDescent="0.3">
      <c r="A10" t="s">
        <v>7</v>
      </c>
      <c r="B10" t="s">
        <v>1</v>
      </c>
      <c r="C10" s="1">
        <v>0.39501900000000001</v>
      </c>
      <c r="D10" s="1"/>
      <c r="E10" s="1">
        <v>0.30357400000000001</v>
      </c>
      <c r="F10" s="1"/>
      <c r="I10" t="s">
        <v>7</v>
      </c>
      <c r="J10" t="s">
        <v>1</v>
      </c>
      <c r="K10" s="1">
        <v>0.73970469999999999</v>
      </c>
      <c r="L10" s="1"/>
      <c r="M10" s="1">
        <v>0.64453389999999999</v>
      </c>
      <c r="N10" s="1"/>
    </row>
    <row r="11" spans="1:15" s="2" customFormat="1" x14ac:dyDescent="0.3">
      <c r="A11" s="2" t="s">
        <v>8</v>
      </c>
      <c r="B11" s="2" t="s">
        <v>6</v>
      </c>
      <c r="C11" s="3"/>
      <c r="D11" s="3"/>
      <c r="E11" s="3">
        <v>0.38306400000000002</v>
      </c>
      <c r="F11" s="3">
        <v>0.24623200000000001</v>
      </c>
      <c r="I11" s="2" t="s">
        <v>8</v>
      </c>
      <c r="J11" s="2" t="s">
        <v>6</v>
      </c>
      <c r="K11" s="3"/>
      <c r="L11" s="3"/>
      <c r="M11" s="3">
        <v>0.52316300000000004</v>
      </c>
      <c r="N11" s="3">
        <v>0.63839290000000004</v>
      </c>
      <c r="O11" s="21"/>
    </row>
    <row r="12" spans="1:15" x14ac:dyDescent="0.3">
      <c r="A12" t="s">
        <v>9</v>
      </c>
      <c r="B12" t="s">
        <v>1</v>
      </c>
      <c r="C12" s="1"/>
      <c r="D12" s="1">
        <v>0.37750499999999998</v>
      </c>
      <c r="E12" s="1">
        <v>0.47051799999999999</v>
      </c>
      <c r="F12" s="1"/>
      <c r="I12" t="s">
        <v>9</v>
      </c>
      <c r="J12" t="s">
        <v>1</v>
      </c>
      <c r="K12" s="1"/>
      <c r="L12" s="1">
        <v>0.75664279999999995</v>
      </c>
      <c r="M12" s="1">
        <v>0.67483590000000004</v>
      </c>
      <c r="N12" s="1"/>
    </row>
    <row r="13" spans="1:15" x14ac:dyDescent="0.3">
      <c r="A13" t="s">
        <v>10</v>
      </c>
      <c r="B13" t="s">
        <v>1</v>
      </c>
      <c r="C13" s="1"/>
      <c r="D13" s="1"/>
      <c r="E13" s="1">
        <v>0.36797200000000002</v>
      </c>
      <c r="F13" s="1">
        <v>0.430479</v>
      </c>
      <c r="I13" t="s">
        <v>10</v>
      </c>
      <c r="J13" t="s">
        <v>1</v>
      </c>
      <c r="K13" s="1"/>
      <c r="L13" s="1"/>
      <c r="M13" s="1">
        <v>0.37362830000000002</v>
      </c>
      <c r="N13" s="1">
        <v>0.42980560000000001</v>
      </c>
    </row>
    <row r="14" spans="1:15" x14ac:dyDescent="0.3">
      <c r="A14" t="s">
        <v>11</v>
      </c>
      <c r="B14" t="s">
        <v>1</v>
      </c>
      <c r="C14" s="1">
        <v>0.33839799999999998</v>
      </c>
      <c r="D14" s="1">
        <v>0.28833700000000001</v>
      </c>
      <c r="E14" s="1"/>
      <c r="F14" s="1">
        <v>0.164466</v>
      </c>
      <c r="I14" t="s">
        <v>11</v>
      </c>
      <c r="J14" t="s">
        <v>1</v>
      </c>
      <c r="K14" s="1">
        <v>0.73345419999999995</v>
      </c>
      <c r="L14" s="1">
        <v>0.66259069999999998</v>
      </c>
      <c r="M14" s="1"/>
      <c r="N14" s="1">
        <v>0.57628979999999996</v>
      </c>
    </row>
    <row r="15" spans="1:15" s="2" customFormat="1" x14ac:dyDescent="0.3">
      <c r="A15" s="2" t="s">
        <v>12</v>
      </c>
      <c r="B15" s="2" t="s">
        <v>6</v>
      </c>
      <c r="C15" s="3">
        <v>0.32827800000000001</v>
      </c>
      <c r="D15" s="3">
        <v>0.351159</v>
      </c>
      <c r="E15" s="3"/>
      <c r="F15" s="3">
        <v>0.36310900000000002</v>
      </c>
      <c r="I15" s="2" t="s">
        <v>12</v>
      </c>
      <c r="J15" s="2" t="s">
        <v>6</v>
      </c>
      <c r="K15" s="3">
        <v>0.73540939999999999</v>
      </c>
      <c r="L15" s="3">
        <v>0.75798169999999998</v>
      </c>
      <c r="M15" s="3"/>
      <c r="N15" s="3">
        <v>0.74942679999999995</v>
      </c>
      <c r="O15" s="21"/>
    </row>
    <row r="16" spans="1:15" x14ac:dyDescent="0.3">
      <c r="A16" t="s">
        <v>13</v>
      </c>
      <c r="B16" t="s">
        <v>1</v>
      </c>
      <c r="C16" s="1">
        <v>0.32127600000000001</v>
      </c>
      <c r="D16" s="1">
        <v>0.42822500000000002</v>
      </c>
      <c r="E16" s="1"/>
      <c r="F16" s="1">
        <v>0.27705800000000003</v>
      </c>
      <c r="I16" t="s">
        <v>13</v>
      </c>
      <c r="J16" t="s">
        <v>1</v>
      </c>
      <c r="K16" s="1">
        <v>0.71831590000000001</v>
      </c>
      <c r="L16" s="1">
        <v>0.74140150000000005</v>
      </c>
      <c r="M16" s="1"/>
      <c r="N16" s="1">
        <v>0.73909320000000001</v>
      </c>
    </row>
    <row r="17" spans="1:15" x14ac:dyDescent="0.3">
      <c r="A17" t="s">
        <v>14</v>
      </c>
      <c r="B17" t="s">
        <v>1</v>
      </c>
      <c r="C17" s="1">
        <v>0.27486899999999997</v>
      </c>
      <c r="D17" s="1"/>
      <c r="E17" s="1">
        <v>0.197188</v>
      </c>
      <c r="F17" s="1">
        <v>0.191913</v>
      </c>
      <c r="I17" t="s">
        <v>14</v>
      </c>
      <c r="J17" t="s">
        <v>1</v>
      </c>
      <c r="K17" s="1">
        <v>0.66163439999999996</v>
      </c>
      <c r="L17" s="1"/>
      <c r="M17" s="1">
        <v>0.51833980000000002</v>
      </c>
      <c r="N17" s="1">
        <v>0.55497960000000002</v>
      </c>
    </row>
    <row r="18" spans="1:15" s="2" customFormat="1" x14ac:dyDescent="0.3">
      <c r="A18" s="2" t="s">
        <v>15</v>
      </c>
      <c r="B18" s="2" t="s">
        <v>6</v>
      </c>
      <c r="C18" s="3">
        <v>0.271372</v>
      </c>
      <c r="D18" s="3">
        <v>0.251975</v>
      </c>
      <c r="E18" s="3">
        <v>0.260403</v>
      </c>
      <c r="F18" s="3"/>
      <c r="I18" s="2" t="s">
        <v>15</v>
      </c>
      <c r="J18" s="2" t="s">
        <v>6</v>
      </c>
      <c r="K18" s="3">
        <v>0.56530210000000003</v>
      </c>
      <c r="L18" s="3">
        <v>0.54519430000000002</v>
      </c>
      <c r="M18" s="3">
        <v>0.49470199999999998</v>
      </c>
      <c r="N18" s="3"/>
      <c r="O18" s="21"/>
    </row>
    <row r="19" spans="1:15" x14ac:dyDescent="0.3">
      <c r="A19" t="s">
        <v>16</v>
      </c>
      <c r="B19" t="s">
        <v>1</v>
      </c>
      <c r="C19" s="1">
        <v>0.25870300000000002</v>
      </c>
      <c r="D19" s="1"/>
      <c r="E19" s="1">
        <v>0.258216</v>
      </c>
      <c r="F19" s="1">
        <v>0.101271</v>
      </c>
      <c r="I19" t="s">
        <v>16</v>
      </c>
      <c r="J19" t="s">
        <v>1</v>
      </c>
      <c r="K19" s="1">
        <v>0.7198386</v>
      </c>
      <c r="L19" s="1"/>
      <c r="M19" s="1">
        <v>0.6773943</v>
      </c>
      <c r="N19" s="1">
        <v>0.69479979999999997</v>
      </c>
    </row>
    <row r="20" spans="1:15" x14ac:dyDescent="0.3">
      <c r="A20" t="s">
        <v>17</v>
      </c>
      <c r="B20" t="s">
        <v>1</v>
      </c>
      <c r="C20" s="1">
        <v>0.25634699999999999</v>
      </c>
      <c r="D20" s="1">
        <v>0.32582299999999997</v>
      </c>
      <c r="E20" s="1"/>
      <c r="F20" s="1">
        <v>0.27328200000000002</v>
      </c>
      <c r="I20" t="s">
        <v>17</v>
      </c>
      <c r="J20" t="s">
        <v>1</v>
      </c>
      <c r="K20" s="1">
        <v>0.76801030000000003</v>
      </c>
      <c r="L20" s="1">
        <v>0.79810990000000004</v>
      </c>
      <c r="M20" s="1"/>
      <c r="N20" s="1">
        <v>0.81974250000000004</v>
      </c>
    </row>
    <row r="21" spans="1:15" x14ac:dyDescent="0.3">
      <c r="A21" t="s">
        <v>18</v>
      </c>
      <c r="B21" t="s">
        <v>1</v>
      </c>
      <c r="C21" s="1">
        <v>0.23997099999999999</v>
      </c>
      <c r="D21" s="1">
        <v>0.23045299999999999</v>
      </c>
      <c r="E21" s="1"/>
      <c r="F21" s="1">
        <v>0.20403099999999999</v>
      </c>
      <c r="I21" t="s">
        <v>18</v>
      </c>
      <c r="J21" t="s">
        <v>1</v>
      </c>
      <c r="K21" s="1">
        <v>0.67343640000000005</v>
      </c>
      <c r="L21" s="1">
        <v>0.59501110000000001</v>
      </c>
      <c r="M21" s="1"/>
      <c r="N21" s="1">
        <v>0.59793370000000001</v>
      </c>
    </row>
    <row r="22" spans="1:15" s="2" customFormat="1" x14ac:dyDescent="0.3">
      <c r="A22" s="2" t="s">
        <v>25</v>
      </c>
      <c r="B22" s="2" t="s">
        <v>6</v>
      </c>
      <c r="C22" s="3">
        <v>0.17330799999999999</v>
      </c>
      <c r="D22" s="3">
        <v>0.44070599999999999</v>
      </c>
      <c r="E22" s="3"/>
      <c r="F22" s="3">
        <v>0.26721899999999998</v>
      </c>
      <c r="I22" s="2" t="s">
        <v>25</v>
      </c>
      <c r="J22" s="2" t="s">
        <v>6</v>
      </c>
      <c r="K22" s="3">
        <v>0.44687369999999998</v>
      </c>
      <c r="L22" s="3">
        <v>0.41537819999999998</v>
      </c>
      <c r="M22" s="3"/>
      <c r="N22" s="3">
        <v>0.34530699999999998</v>
      </c>
      <c r="O22" s="21"/>
    </row>
    <row r="23" spans="1:15" x14ac:dyDescent="0.3">
      <c r="A23" t="s">
        <v>19</v>
      </c>
      <c r="B23" t="s">
        <v>1</v>
      </c>
      <c r="C23" s="1">
        <v>0.16205</v>
      </c>
      <c r="D23" s="1">
        <v>0.16070899999999999</v>
      </c>
      <c r="E23" s="1"/>
      <c r="F23" s="1">
        <v>0.22509999999999999</v>
      </c>
      <c r="I23" t="s">
        <v>19</v>
      </c>
      <c r="J23" t="s">
        <v>1</v>
      </c>
      <c r="K23" s="1">
        <v>0.56338029999999995</v>
      </c>
      <c r="L23" s="1">
        <v>0.60244810000000004</v>
      </c>
      <c r="M23" s="1"/>
      <c r="N23" s="1">
        <v>0.62131069999999999</v>
      </c>
    </row>
    <row r="24" spans="1:15" s="2" customFormat="1" x14ac:dyDescent="0.3">
      <c r="A24" s="2" t="s">
        <v>20</v>
      </c>
      <c r="B24" s="2" t="s">
        <v>6</v>
      </c>
      <c r="C24" s="3">
        <v>0.153198</v>
      </c>
      <c r="D24" s="3">
        <v>0.16057299999999999</v>
      </c>
      <c r="E24" s="3">
        <v>0.174849</v>
      </c>
      <c r="F24" s="3">
        <v>0.18567700000000001</v>
      </c>
      <c r="I24" s="2" t="s">
        <v>20</v>
      </c>
      <c r="J24" s="2" t="s">
        <v>6</v>
      </c>
      <c r="K24" s="3"/>
      <c r="L24" s="3">
        <v>0.25283489999999997</v>
      </c>
      <c r="M24" s="3">
        <v>0.26781860000000002</v>
      </c>
      <c r="N24" s="3">
        <v>0.27046340000000002</v>
      </c>
      <c r="O24" s="21"/>
    </row>
    <row r="25" spans="1:15" s="2" customFormat="1" x14ac:dyDescent="0.3">
      <c r="A25" s="2" t="s">
        <v>21</v>
      </c>
      <c r="B25" s="2" t="s">
        <v>6</v>
      </c>
      <c r="C25" s="3">
        <v>7.3122999999999994E-2</v>
      </c>
      <c r="D25" s="3">
        <v>7.4453000000000005E-2</v>
      </c>
      <c r="E25" s="3">
        <v>4.7495999999999997E-2</v>
      </c>
      <c r="F25" s="3"/>
      <c r="I25" s="2" t="s">
        <v>21</v>
      </c>
      <c r="J25" s="2" t="s">
        <v>6</v>
      </c>
      <c r="K25" s="3">
        <v>0.23703379999999999</v>
      </c>
      <c r="L25" s="3">
        <v>0.29769980000000001</v>
      </c>
      <c r="M25" s="3">
        <v>0.23225290000000001</v>
      </c>
      <c r="N25" s="3"/>
      <c r="O25" s="21"/>
    </row>
    <row r="26" spans="1:15" s="2" customFormat="1" x14ac:dyDescent="0.3">
      <c r="A26" s="2" t="s">
        <v>22</v>
      </c>
      <c r="B26" s="2" t="s">
        <v>6</v>
      </c>
      <c r="C26" s="3"/>
      <c r="D26" s="3"/>
      <c r="E26" s="3">
        <v>6.6293000000000005E-2</v>
      </c>
      <c r="F26" s="3">
        <v>0.16880500000000001</v>
      </c>
      <c r="I26" s="2" t="s">
        <v>22</v>
      </c>
      <c r="J26" s="2" t="s">
        <v>6</v>
      </c>
      <c r="K26" s="3"/>
      <c r="L26" s="3"/>
      <c r="M26" s="3">
        <v>0.44240160000000001</v>
      </c>
      <c r="N26" s="3">
        <v>0.63300820000000002</v>
      </c>
      <c r="O26" s="21"/>
    </row>
    <row r="27" spans="1:15" s="2" customFormat="1" x14ac:dyDescent="0.3">
      <c r="A27" s="2" t="s">
        <v>23</v>
      </c>
      <c r="B27" s="2" t="s">
        <v>6</v>
      </c>
      <c r="C27" s="3"/>
      <c r="D27" s="3">
        <v>3.9267000000000003E-2</v>
      </c>
      <c r="E27" s="3"/>
      <c r="F27" s="3">
        <v>3.0572999999999999E-2</v>
      </c>
      <c r="I27" s="2" t="s">
        <v>23</v>
      </c>
      <c r="J27" s="2" t="s">
        <v>6</v>
      </c>
      <c r="K27" s="3"/>
      <c r="L27" s="3">
        <v>0.40389059999999999</v>
      </c>
      <c r="M27" s="3"/>
      <c r="N27" s="3">
        <v>0.38192609999999999</v>
      </c>
      <c r="O27" s="21"/>
    </row>
    <row r="28" spans="1:15" x14ac:dyDescent="0.3">
      <c r="A28" s="4" t="s">
        <v>24</v>
      </c>
      <c r="B28" s="4" t="s">
        <v>1</v>
      </c>
      <c r="C28" s="10"/>
      <c r="D28" s="10"/>
      <c r="E28" s="10">
        <v>3.8654000000000001E-2</v>
      </c>
      <c r="F28" s="10">
        <v>4.2469E-2</v>
      </c>
      <c r="I28" s="4" t="s">
        <v>24</v>
      </c>
      <c r="J28" s="4" t="s">
        <v>1</v>
      </c>
      <c r="K28" s="10"/>
      <c r="L28" s="10"/>
      <c r="M28" s="10">
        <v>0.31706459999999997</v>
      </c>
      <c r="N28" s="10">
        <v>0.3537478</v>
      </c>
    </row>
    <row r="29" spans="1:15" x14ac:dyDescent="0.3">
      <c r="A29" s="11" t="s">
        <v>35</v>
      </c>
    </row>
  </sheetData>
  <mergeCells count="8">
    <mergeCell ref="C3:F3"/>
    <mergeCell ref="K3:N3"/>
    <mergeCell ref="J3:J4"/>
    <mergeCell ref="I3:I4"/>
    <mergeCell ref="I2:N2"/>
    <mergeCell ref="A2:F2"/>
    <mergeCell ref="A3:A4"/>
    <mergeCell ref="B3:B4"/>
  </mergeCells>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B6350-F271-48E3-8236-C1660EEE1C03}">
  <dimension ref="A1:C42"/>
  <sheetViews>
    <sheetView showGridLines="0" tabSelected="1" zoomScale="148" workbookViewId="0">
      <selection activeCell="F38" sqref="F38"/>
    </sheetView>
  </sheetViews>
  <sheetFormatPr defaultRowHeight="14.4" x14ac:dyDescent="0.3"/>
  <cols>
    <col min="1" max="1" width="38.33203125" customWidth="1"/>
    <col min="2" max="2" width="20.33203125" customWidth="1"/>
    <col min="3" max="3" width="22.33203125" customWidth="1"/>
  </cols>
  <sheetData>
    <row r="1" spans="1:3" ht="65.400000000000006" x14ac:dyDescent="1.25">
      <c r="A1" s="12" t="e" vm="1">
        <v>#VALUE!</v>
      </c>
    </row>
    <row r="3" spans="1:3" x14ac:dyDescent="0.3">
      <c r="A3" s="14"/>
      <c r="B3" s="15" t="s">
        <v>36</v>
      </c>
      <c r="C3" s="15" t="s">
        <v>37</v>
      </c>
    </row>
    <row r="4" spans="1:3" x14ac:dyDescent="0.3">
      <c r="A4" s="4" t="str">
        <f>""</f>
        <v/>
      </c>
      <c r="B4" s="13" t="str">
        <f>"Attitudes to CP"</f>
        <v>Attitudes to CP</v>
      </c>
      <c r="C4" s="13" t="str">
        <f>"Use of CP"</f>
        <v>Use of CP</v>
      </c>
    </row>
    <row r="5" spans="1:3" x14ac:dyDescent="0.3">
      <c r="A5" t="str">
        <f>"Main carer was victim of physical violence"</f>
        <v>Main carer was victim of physical violence</v>
      </c>
      <c r="B5" t="str">
        <f>"0.0366***"</f>
        <v>0.0366***</v>
      </c>
      <c r="C5" t="str">
        <f>"0.0747***"</f>
        <v>0.0747***</v>
      </c>
    </row>
    <row r="6" spans="1:3" x14ac:dyDescent="0.3">
      <c r="A6" t="str">
        <f>""</f>
        <v/>
      </c>
      <c r="B6" t="str">
        <f>"(0.0139)"</f>
        <v>(0.0139)</v>
      </c>
      <c r="C6" t="str">
        <f>"(0.0216)"</f>
        <v>(0.0216)</v>
      </c>
    </row>
    <row r="8" spans="1:3" x14ac:dyDescent="0.3">
      <c r="A8" t="str">
        <f>"Household is in urban area"</f>
        <v>Household is in urban area</v>
      </c>
      <c r="B8" t="str">
        <f>"-0.0115"</f>
        <v>-0.0115</v>
      </c>
      <c r="C8" t="str">
        <f>"0.00179"</f>
        <v>0.00179</v>
      </c>
    </row>
    <row r="9" spans="1:3" x14ac:dyDescent="0.3">
      <c r="A9" t="str">
        <f>""</f>
        <v/>
      </c>
      <c r="B9" t="str">
        <f>"(0.00865)"</f>
        <v>(0.00865)</v>
      </c>
      <c r="C9" t="str">
        <f>"(0.00860)"</f>
        <v>(0.00860)</v>
      </c>
    </row>
    <row r="11" spans="1:3" x14ac:dyDescent="0.3">
      <c r="A11" t="str">
        <f>"Household is wealthier"</f>
        <v>Household is wealthier</v>
      </c>
      <c r="B11" t="str">
        <f>"-0.0144"</f>
        <v>-0.0144</v>
      </c>
      <c r="C11" t="str">
        <f>"-0.00992"</f>
        <v>-0.00992</v>
      </c>
    </row>
    <row r="12" spans="1:3" x14ac:dyDescent="0.3">
      <c r="A12" t="str">
        <f>""</f>
        <v/>
      </c>
      <c r="B12" t="str">
        <f>"(0.00962)"</f>
        <v>(0.00962)</v>
      </c>
      <c r="C12" t="str">
        <f>"(0.0145)"</f>
        <v>(0.0145)</v>
      </c>
    </row>
    <row r="14" spans="1:3" x14ac:dyDescent="0.3">
      <c r="A14" t="str">
        <f>"Household's head has secondary education"</f>
        <v>Household's head has secondary education</v>
      </c>
      <c r="B14" t="str">
        <f>"-0.0104**"</f>
        <v>-0.0104**</v>
      </c>
      <c r="C14" t="str">
        <f>"0.00898*"</f>
        <v>0.00898*</v>
      </c>
    </row>
    <row r="15" spans="1:3" x14ac:dyDescent="0.3">
      <c r="A15" t="str">
        <f>""</f>
        <v/>
      </c>
      <c r="B15" t="str">
        <f>"(0.00520)"</f>
        <v>(0.00520)</v>
      </c>
      <c r="C15" t="str">
        <f>"(0.00463)"</f>
        <v>(0.00463)</v>
      </c>
    </row>
    <row r="17" spans="1:3" x14ac:dyDescent="0.3">
      <c r="A17" t="str">
        <f>"Household head is male"</f>
        <v>Household head is male</v>
      </c>
      <c r="B17" t="str">
        <f>"-0.0179"</f>
        <v>-0.0179</v>
      </c>
      <c r="C17" t="str">
        <f>"-0.0414***"</f>
        <v>-0.0414***</v>
      </c>
    </row>
    <row r="18" spans="1:3" x14ac:dyDescent="0.3">
      <c r="A18" t="str">
        <f>""</f>
        <v/>
      </c>
      <c r="B18" t="str">
        <f>"(0.0149)"</f>
        <v>(0.0149)</v>
      </c>
      <c r="C18" t="str">
        <f>"(0.0112)"</f>
        <v>(0.0112)</v>
      </c>
    </row>
    <row r="20" spans="1:3" x14ac:dyDescent="0.3">
      <c r="A20" t="str">
        <f>"Household with more than 1 child"</f>
        <v>Household with more than 1 child</v>
      </c>
      <c r="B20" t="str">
        <f>"0.00553"</f>
        <v>0.00553</v>
      </c>
      <c r="C20" t="str">
        <f>"0.00571"</f>
        <v>0.00571</v>
      </c>
    </row>
    <row r="21" spans="1:3" x14ac:dyDescent="0.3">
      <c r="A21" t="str">
        <f>""</f>
        <v/>
      </c>
      <c r="B21" t="str">
        <f>"(0.00410)"</f>
        <v>(0.00410)</v>
      </c>
      <c r="C21" t="str">
        <f>"(0.00381)"</f>
        <v>(0.00381)</v>
      </c>
    </row>
    <row r="23" spans="1:3" x14ac:dyDescent="0.3">
      <c r="A23" s="18" t="str">
        <f>"Child is female"</f>
        <v>Child is female</v>
      </c>
      <c r="B23" s="18" t="str">
        <f>"-0.00742**"</f>
        <v>-0.00742**</v>
      </c>
      <c r="C23" s="18" t="str">
        <f>"-0.0296***"</f>
        <v>-0.0296***</v>
      </c>
    </row>
    <row r="24" spans="1:3" x14ac:dyDescent="0.3">
      <c r="A24" s="18" t="str">
        <f>""</f>
        <v/>
      </c>
      <c r="B24" s="18" t="str">
        <f>"(0.00337)"</f>
        <v>(0.00337)</v>
      </c>
      <c r="C24" s="18" t="str">
        <f>"(0.00835)"</f>
        <v>(0.00835)</v>
      </c>
    </row>
    <row r="25" spans="1:3" x14ac:dyDescent="0.3">
      <c r="A25" s="18"/>
      <c r="B25" s="18"/>
      <c r="C25" s="18"/>
    </row>
    <row r="26" spans="1:3" x14ac:dyDescent="0.3">
      <c r="A26" t="str">
        <f>"Child age"</f>
        <v>Child age</v>
      </c>
      <c r="B26" t="str">
        <f>"0.0195***"</f>
        <v>0.0195***</v>
      </c>
      <c r="C26" t="str">
        <f>"0.0588***"</f>
        <v>0.0588***</v>
      </c>
    </row>
    <row r="27" spans="1:3" x14ac:dyDescent="0.3">
      <c r="A27" t="str">
        <f>""</f>
        <v/>
      </c>
      <c r="B27" t="str">
        <f>"(0.00172)"</f>
        <v>(0.00172)</v>
      </c>
      <c r="C27" t="str">
        <f>"(0.00787)"</f>
        <v>(0.00787)</v>
      </c>
    </row>
    <row r="29" spans="1:3" x14ac:dyDescent="0.3">
      <c r="A29" t="str">
        <f>"Child age squared"</f>
        <v>Child age squared</v>
      </c>
      <c r="B29" t="str">
        <f>"-0.00124***"</f>
        <v>-0.00124***</v>
      </c>
      <c r="C29" t="str">
        <f>"-0.00490***"</f>
        <v>-0.00490***</v>
      </c>
    </row>
    <row r="30" spans="1:3" x14ac:dyDescent="0.3">
      <c r="A30" t="str">
        <f>""</f>
        <v/>
      </c>
      <c r="B30" t="str">
        <f>"(0.000157)"</f>
        <v>(0.000157)</v>
      </c>
      <c r="C30" t="str">
        <f>"(0.000418)"</f>
        <v>(0.000418)</v>
      </c>
    </row>
    <row r="32" spans="1:3" x14ac:dyDescent="0.3">
      <c r="A32" t="str">
        <f>"Country has CP ban"</f>
        <v>Country has CP ban</v>
      </c>
      <c r="B32" t="str">
        <f>"-0.0747**"</f>
        <v>-0.0747**</v>
      </c>
      <c r="C32" t="str">
        <f>"-0.00951"</f>
        <v>-0.00951</v>
      </c>
    </row>
    <row r="33" spans="1:3" x14ac:dyDescent="0.3">
      <c r="A33" s="4" t="str">
        <f>""</f>
        <v/>
      </c>
      <c r="B33" s="4" t="str">
        <f>"(0.0296)"</f>
        <v>(0.0296)</v>
      </c>
      <c r="C33" s="4" t="str">
        <f>"(0.0281)"</f>
        <v>(0.0281)</v>
      </c>
    </row>
    <row r="34" spans="1:3" x14ac:dyDescent="0.3">
      <c r="A34" t="str">
        <f>"Observations"</f>
        <v>Observations</v>
      </c>
      <c r="B34" t="str">
        <f>"71421"</f>
        <v>71421</v>
      </c>
      <c r="C34" t="str">
        <f>"83255"</f>
        <v>83255</v>
      </c>
    </row>
    <row r="35" spans="1:3" x14ac:dyDescent="0.3">
      <c r="A35" t="s">
        <v>39</v>
      </c>
      <c r="B35" s="17">
        <v>5.2699999999999997E-2</v>
      </c>
      <c r="C35" s="17">
        <v>8.9099999999999999E-2</v>
      </c>
    </row>
    <row r="36" spans="1:3" x14ac:dyDescent="0.3">
      <c r="A36" t="str">
        <f>"Income Level"</f>
        <v>Income Level</v>
      </c>
      <c r="B36" t="s">
        <v>38</v>
      </c>
      <c r="C36" t="s">
        <v>38</v>
      </c>
    </row>
    <row r="37" spans="1:3" x14ac:dyDescent="0.3">
      <c r="A37" s="4" t="str">
        <f>"Lagged Outcome"</f>
        <v>Lagged Outcome</v>
      </c>
      <c r="B37" s="4" t="s">
        <v>38</v>
      </c>
      <c r="C37" s="4" t="s">
        <v>38</v>
      </c>
    </row>
    <row r="38" spans="1:3" ht="14.4" customHeight="1" x14ac:dyDescent="0.3">
      <c r="A38" s="16" t="s">
        <v>40</v>
      </c>
      <c r="B38" s="16"/>
      <c r="C38" s="16"/>
    </row>
    <row r="39" spans="1:3" x14ac:dyDescent="0.3">
      <c r="A39" s="19"/>
      <c r="B39" s="19"/>
      <c r="C39" s="19"/>
    </row>
    <row r="40" spans="1:3" ht="28.2" customHeight="1" x14ac:dyDescent="0.3">
      <c r="A40" s="19"/>
      <c r="B40" s="19"/>
      <c r="C40" s="19"/>
    </row>
    <row r="41" spans="1:3" ht="23.4" customHeight="1" x14ac:dyDescent="0.3">
      <c r="A41" s="19"/>
      <c r="B41" s="19"/>
      <c r="C41" s="19"/>
    </row>
    <row r="42" spans="1:3" x14ac:dyDescent="0.3">
      <c r="A42" s="19"/>
      <c r="B42" s="19"/>
      <c r="C42" s="19"/>
    </row>
  </sheetData>
  <mergeCells count="1">
    <mergeCell ref="A38:C4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Figure 3</vt:lpstr>
      <vt:lpstr>Figure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Smarrelli (gsmarrelli@CGDEV.ORG)</dc:creator>
  <cp:lastModifiedBy>Gabriela Smarrelli (gsmarrelli@CGDEV.ORG)</cp:lastModifiedBy>
  <dcterms:created xsi:type="dcterms:W3CDTF">2024-04-22T18:33:09Z</dcterms:created>
  <dcterms:modified xsi:type="dcterms:W3CDTF">2024-04-23T09:17:21Z</dcterms:modified>
</cp:coreProperties>
</file>